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155" activeTab="1"/>
  </bookViews>
  <sheets>
    <sheet name="Provincia Siena per Comune" sheetId="1" r:id="rId1"/>
    <sheet name="Acque Spa" sheetId="2" r:id="rId2"/>
    <sheet name="Acquedotto del Fiora" sheetId="3" r:id="rId3"/>
    <sheet name="ASA Spa" sheetId="4" r:id="rId4"/>
    <sheet name="Nuove Acque" sheetId="5" r:id="rId5"/>
  </sheets>
  <definedNames/>
  <calcPr fullCalcOnLoad="1"/>
</workbook>
</file>

<file path=xl/sharedStrings.xml><?xml version="1.0" encoding="utf-8"?>
<sst xmlns="http://schemas.openxmlformats.org/spreadsheetml/2006/main" count="498" uniqueCount="213">
  <si>
    <t>Comune</t>
  </si>
  <si>
    <t>Prov</t>
  </si>
  <si>
    <t>Acqua immessa nelle reti (*) (**)</t>
  </si>
  <si>
    <t>Acqua erogata (*) (**)</t>
  </si>
  <si>
    <t>Dispersione v.a. (**)</t>
  </si>
  <si>
    <t>Dispersione %</t>
  </si>
  <si>
    <t xml:space="preserve">    Abbadia San Salvatore</t>
  </si>
  <si>
    <t>SI</t>
  </si>
  <si>
    <t xml:space="preserve">    Asciano</t>
  </si>
  <si>
    <t xml:space="preserve">    Buonconvento</t>
  </si>
  <si>
    <t xml:space="preserve">    Casole d'Elsa</t>
  </si>
  <si>
    <t xml:space="preserve">    Castellina in Chianti</t>
  </si>
  <si>
    <t xml:space="preserve">    Castelnuovo Berardenga</t>
  </si>
  <si>
    <t xml:space="preserve">    Castiglione d'Orcia</t>
  </si>
  <si>
    <t xml:space="preserve">    Cetona</t>
  </si>
  <si>
    <t xml:space="preserve">    Chianciano Terme</t>
  </si>
  <si>
    <t xml:space="preserve">    Chiusdino</t>
  </si>
  <si>
    <t xml:space="preserve">    Chiusi</t>
  </si>
  <si>
    <t xml:space="preserve">    Colle di Val d'Elsa</t>
  </si>
  <si>
    <t xml:space="preserve">    Gaiole in Chianti</t>
  </si>
  <si>
    <t xml:space="preserve">    Montalcino (a)</t>
  </si>
  <si>
    <t xml:space="preserve">    Montepulciano</t>
  </si>
  <si>
    <t xml:space="preserve">    Monteriggioni</t>
  </si>
  <si>
    <t xml:space="preserve">    Monteroni d'Arbia</t>
  </si>
  <si>
    <t xml:space="preserve">    Monticiano</t>
  </si>
  <si>
    <t xml:space="preserve">    Murlo</t>
  </si>
  <si>
    <t xml:space="preserve">    Piancastagnaio</t>
  </si>
  <si>
    <t xml:space="preserve">    Pienza</t>
  </si>
  <si>
    <t xml:space="preserve">    Poggibonsi</t>
  </si>
  <si>
    <t xml:space="preserve">    Radda in Chianti</t>
  </si>
  <si>
    <t xml:space="preserve">    Radicofani</t>
  </si>
  <si>
    <t xml:space="preserve">    Radicondoli</t>
  </si>
  <si>
    <t xml:space="preserve">    Rapolano Terme</t>
  </si>
  <si>
    <t xml:space="preserve">    San Casciano dei Bagni</t>
  </si>
  <si>
    <t xml:space="preserve">    San Gimignano</t>
  </si>
  <si>
    <t xml:space="preserve">    San Giovanni d'Asso (a)</t>
  </si>
  <si>
    <t xml:space="preserve">    San Quirico d'Orcia</t>
  </si>
  <si>
    <t xml:space="preserve">    Sarteano</t>
  </si>
  <si>
    <t xml:space="preserve">    Siena</t>
  </si>
  <si>
    <t xml:space="preserve">    Sinalunga</t>
  </si>
  <si>
    <t xml:space="preserve">    Sovicille</t>
  </si>
  <si>
    <t xml:space="preserve">    Torrita di Siena</t>
  </si>
  <si>
    <t xml:space="preserve">    Trequanda</t>
  </si>
  <si>
    <t>TOT PROV</t>
  </si>
  <si>
    <r>
      <t xml:space="preserve">(*) Fonte: Istat, Report Censimento Acque, DataSet: </t>
    </r>
    <r>
      <rPr>
        <i/>
        <sz val="11"/>
        <rFont val="Calibri"/>
        <family val="2"/>
      </rPr>
      <t>Distribuzione di acqua potabile</t>
    </r>
  </si>
  <si>
    <t>(**) migliaia di metri cubi</t>
  </si>
  <si>
    <t>(a) al momento della rilevazione i Comuni di Montalcino e San Giovanni d'Asso non erano ancora fusi</t>
  </si>
  <si>
    <t>DISTRIBUZIONE ACQUA NEI COMUNI della provincia di SIENA</t>
  </si>
  <si>
    <t>ACQUE SPA - Conferenza territoriale n. 2 Basso Valdarno</t>
  </si>
  <si>
    <t xml:space="preserve">    Altopascio</t>
  </si>
  <si>
    <t>LU</t>
  </si>
  <si>
    <t xml:space="preserve">    Bientina</t>
  </si>
  <si>
    <t>PI</t>
  </si>
  <si>
    <t xml:space="preserve">    Buggiano</t>
  </si>
  <si>
    <t>PT</t>
  </si>
  <si>
    <t xml:space="preserve">    Buti</t>
  </si>
  <si>
    <t xml:space="preserve">    Calci</t>
  </si>
  <si>
    <t xml:space="preserve">    Calcinaia</t>
  </si>
  <si>
    <t xml:space="preserve">    Capannoli</t>
  </si>
  <si>
    <t xml:space="preserve">    Capannori</t>
  </si>
  <si>
    <t xml:space="preserve">    Capraia e Limite</t>
  </si>
  <si>
    <t>FI</t>
  </si>
  <si>
    <t xml:space="preserve">    Casciana Terme Lari</t>
  </si>
  <si>
    <t xml:space="preserve">    Cascina</t>
  </si>
  <si>
    <t xml:space="preserve">    Castelfiorentino</t>
  </si>
  <si>
    <t xml:space="preserve">    Castelfranco di Sotto</t>
  </si>
  <si>
    <t xml:space="preserve">    Cerreto Guidi</t>
  </si>
  <si>
    <t xml:space="preserve">    Certaldo</t>
  </si>
  <si>
    <t xml:space="preserve">    Chianni</t>
  </si>
  <si>
    <t xml:space="preserve">    Chiesina Uzzanese</t>
  </si>
  <si>
    <t>INVESTIMENTI - VALUTAZIONE AIT (***)</t>
  </si>
  <si>
    <t xml:space="preserve">    Crespina Lorenzana</t>
  </si>
  <si>
    <t xml:space="preserve">    Empoli</t>
  </si>
  <si>
    <t xml:space="preserve">    Fauglia</t>
  </si>
  <si>
    <t xml:space="preserve">    Fucecchio</t>
  </si>
  <si>
    <t xml:space="preserve">    Gambassi Terme</t>
  </si>
  <si>
    <t xml:space="preserve">    Lajatico</t>
  </si>
  <si>
    <t xml:space="preserve">    Lamporecchio</t>
  </si>
  <si>
    <t xml:space="preserve">    Larciano</t>
  </si>
  <si>
    <t xml:space="preserve">    Marliana</t>
  </si>
  <si>
    <t xml:space="preserve">    Massa e Cozzile</t>
  </si>
  <si>
    <t xml:space="preserve">    Monsummano Terme</t>
  </si>
  <si>
    <t xml:space="preserve">    Montaione</t>
  </si>
  <si>
    <t xml:space="preserve">    Montecarlo</t>
  </si>
  <si>
    <t xml:space="preserve">    Montecatini Terme (a)</t>
  </si>
  <si>
    <t xml:space="preserve">    Montelupo Fiorentino</t>
  </si>
  <si>
    <t xml:space="preserve">    Montespertoli</t>
  </si>
  <si>
    <t xml:space="preserve">    Montopoli in Val d'Arno</t>
  </si>
  <si>
    <t xml:space="preserve">    Palaia</t>
  </si>
  <si>
    <t xml:space="preserve">    Peccioli</t>
  </si>
  <si>
    <t xml:space="preserve">    Pescia</t>
  </si>
  <si>
    <t xml:space="preserve">    Pieve a Nievole</t>
  </si>
  <si>
    <t>(***) Fonte: Delibera Autorità Idrica Toscana n. 28 del 5 ottobre 2016 (Allegato n.1), pag. 6</t>
  </si>
  <si>
    <t xml:space="preserve">    Pisa</t>
  </si>
  <si>
    <t xml:space="preserve">    Ponsacco</t>
  </si>
  <si>
    <t xml:space="preserve">    Ponte Buggianese (a)</t>
  </si>
  <si>
    <t xml:space="preserve">    Pontedera</t>
  </si>
  <si>
    <t xml:space="preserve">    Porcari</t>
  </si>
  <si>
    <t xml:space="preserve">    San Giuliano Terme</t>
  </si>
  <si>
    <t xml:space="preserve">    San Miniato</t>
  </si>
  <si>
    <t xml:space="preserve">    Santa Croce sull'Arno</t>
  </si>
  <si>
    <t xml:space="preserve">    Santa Maria a Monte</t>
  </si>
  <si>
    <t xml:space="preserve">    Terricciola</t>
  </si>
  <si>
    <t xml:space="preserve">    Uzzano</t>
  </si>
  <si>
    <t xml:space="preserve">    Vecchiano</t>
  </si>
  <si>
    <t xml:space="preserve">    Vicopisano</t>
  </si>
  <si>
    <t xml:space="preserve">    Villa Basilica</t>
  </si>
  <si>
    <t xml:space="preserve">    Vinci</t>
  </si>
  <si>
    <t>TOTALE GESTORE</t>
  </si>
  <si>
    <t>(a) fornitura acqua potabile gestita da AcqueToscane Spa</t>
  </si>
  <si>
    <t xml:space="preserve">per la ripartizione gestori/comuni cfr. http://www.acqua.gov.it/index.php?id=40&amp;tx_wfqbe_pi1%5Bshowpage%5D%5B2%5D=31 </t>
  </si>
  <si>
    <t>ACQUEDOTTO del FIORA spa - Conferenza territoriale n. 6 Ombrone</t>
  </si>
  <si>
    <t xml:space="preserve">    Arcidosso</t>
  </si>
  <si>
    <t>GR</t>
  </si>
  <si>
    <t xml:space="preserve">    Campagnatico</t>
  </si>
  <si>
    <t xml:space="preserve">    Capalbio</t>
  </si>
  <si>
    <t xml:space="preserve">    Castel del Piano</t>
  </si>
  <si>
    <t xml:space="preserve">    Castell'Azzara</t>
  </si>
  <si>
    <t>(***) Fonte: Delibera Autorità Idrica Toscana n. 32 del 5 ottobre 2016 (Allegato n.1), pag. 6</t>
  </si>
  <si>
    <t xml:space="preserve">    Castiglione della Pescaia</t>
  </si>
  <si>
    <t xml:space="preserve">    Cinigiano</t>
  </si>
  <si>
    <t xml:space="preserve">    Civitella Paganico</t>
  </si>
  <si>
    <t xml:space="preserve">    Follonica</t>
  </si>
  <si>
    <t xml:space="preserve">    Gavorrano</t>
  </si>
  <si>
    <t xml:space="preserve">    Grosseto</t>
  </si>
  <si>
    <t xml:space="preserve">    Isola del Giglio</t>
  </si>
  <si>
    <t xml:space="preserve">    Magliano in Toscana</t>
  </si>
  <si>
    <t xml:space="preserve">    Manciano</t>
  </si>
  <si>
    <t xml:space="preserve">    Massa Marittima</t>
  </si>
  <si>
    <t xml:space="preserve">    Monte Argentario</t>
  </si>
  <si>
    <t xml:space="preserve">    Monterotondo Marittimo</t>
  </si>
  <si>
    <t xml:space="preserve">    Montieri</t>
  </si>
  <si>
    <t xml:space="preserve">    Orbetello</t>
  </si>
  <si>
    <t xml:space="preserve">    Pitigliano</t>
  </si>
  <si>
    <t xml:space="preserve">    Roccalbegna</t>
  </si>
  <si>
    <t xml:space="preserve">    Roccastrada</t>
  </si>
  <si>
    <t xml:space="preserve">    Santa Fiora</t>
  </si>
  <si>
    <t xml:space="preserve">    Scansano</t>
  </si>
  <si>
    <t xml:space="preserve">    Scarlino</t>
  </si>
  <si>
    <t xml:space="preserve">    Seggiano</t>
  </si>
  <si>
    <t xml:space="preserve">    Semproniano</t>
  </si>
  <si>
    <t xml:space="preserve">    Sorano</t>
  </si>
  <si>
    <t>(a) Al momento della rilevazione Montalcino e San Giovanni d'Asso non erano ancora fusi</t>
  </si>
  <si>
    <t>ASA spa - Conferenza territoriale n. 5 Toscana Costa</t>
  </si>
  <si>
    <t xml:space="preserve">    Bibbona</t>
  </si>
  <si>
    <t>LI</t>
  </si>
  <si>
    <t xml:space="preserve">    Campiglia Marittima</t>
  </si>
  <si>
    <t xml:space="preserve">    Campo nell'Elba</t>
  </si>
  <si>
    <t xml:space="preserve">    Capoliveri</t>
  </si>
  <si>
    <t xml:space="preserve">    Capraia Isola</t>
  </si>
  <si>
    <t xml:space="preserve">    Casale Marittimo</t>
  </si>
  <si>
    <t xml:space="preserve">    Castagneto Carducci</t>
  </si>
  <si>
    <t xml:space="preserve">    Castellina Marittima</t>
  </si>
  <si>
    <t xml:space="preserve">    Castelnuovo di Val di Cecina</t>
  </si>
  <si>
    <t xml:space="preserve">    Cecina</t>
  </si>
  <si>
    <t xml:space="preserve">    Collesalvetti</t>
  </si>
  <si>
    <t xml:space="preserve">    Guardistallo</t>
  </si>
  <si>
    <t xml:space="preserve">    Livorno</t>
  </si>
  <si>
    <t xml:space="preserve">    Marciana</t>
  </si>
  <si>
    <t xml:space="preserve">    Marciana Marina</t>
  </si>
  <si>
    <t xml:space="preserve">    Montecatini Val di Cecina</t>
  </si>
  <si>
    <t xml:space="preserve">    Montescudaio</t>
  </si>
  <si>
    <t xml:space="preserve">    Monteverdi Marittimo</t>
  </si>
  <si>
    <t xml:space="preserve">    Orciano Pisano</t>
  </si>
  <si>
    <t xml:space="preserve">    Piombino</t>
  </si>
  <si>
    <t xml:space="preserve">    Pomarance</t>
  </si>
  <si>
    <t xml:space="preserve">    Porto Azzurro</t>
  </si>
  <si>
    <t xml:space="preserve">    Portoferraio</t>
  </si>
  <si>
    <t xml:space="preserve">    Rio Marina (a)</t>
  </si>
  <si>
    <t xml:space="preserve">    Rio nell'Elba (a)</t>
  </si>
  <si>
    <t xml:space="preserve">    Riparbella</t>
  </si>
  <si>
    <t xml:space="preserve">    Rosignano Marittimo</t>
  </si>
  <si>
    <t xml:space="preserve">    San Vincenzo</t>
  </si>
  <si>
    <t xml:space="preserve">    Santa Luce</t>
  </si>
  <si>
    <t xml:space="preserve">    Sassetta</t>
  </si>
  <si>
    <t>(***) Fonte: Delibera Autorità Idrica Toscana n. 31 del 5 ottobre 2016 (Allegato n.1), pagg. 6-7</t>
  </si>
  <si>
    <t xml:space="preserve">    Suvereto</t>
  </si>
  <si>
    <t xml:space="preserve">    Volterra</t>
  </si>
  <si>
    <t>(a) Al momento della rilevazione Rio Marina e Rio nell'Elba non erano ancora fusi</t>
  </si>
  <si>
    <t>NUOVE ACQUE spa - Conferenza territoriale n. 4 Alto Valdarno</t>
  </si>
  <si>
    <t xml:space="preserve">    Anghiari</t>
  </si>
  <si>
    <t>AR</t>
  </si>
  <si>
    <t xml:space="preserve">    Arezzo</t>
  </si>
  <si>
    <t xml:space="preserve">    Badia Tedalda</t>
  </si>
  <si>
    <t xml:space="preserve">    Bibbiena</t>
  </si>
  <si>
    <t xml:space="preserve">    Bucine</t>
  </si>
  <si>
    <t xml:space="preserve">    Capolona</t>
  </si>
  <si>
    <t xml:space="preserve">    Caprese Michelangelo</t>
  </si>
  <si>
    <t xml:space="preserve">    Castel Focognano</t>
  </si>
  <si>
    <t xml:space="preserve">    Castel San Niccolò</t>
  </si>
  <si>
    <t xml:space="preserve">    Castiglion Fibocchi</t>
  </si>
  <si>
    <t xml:space="preserve">    Castiglion Fiorentino</t>
  </si>
  <si>
    <t xml:space="preserve">    Chitignano</t>
  </si>
  <si>
    <t xml:space="preserve">    Chiusi della Verna</t>
  </si>
  <si>
    <t xml:space="preserve">    Civitella in Val di Chiana</t>
  </si>
  <si>
    <t xml:space="preserve">    Cortona</t>
  </si>
  <si>
    <t xml:space="preserve">    Foiano della Chiana</t>
  </si>
  <si>
    <t xml:space="preserve">    Laterina</t>
  </si>
  <si>
    <t xml:space="preserve">    Lucignano</t>
  </si>
  <si>
    <t>(***) Fonte: Delibera Autorità Idrica Toscana n. 16 del 22 luglio 2016 (Allegato n.1), pag. 6</t>
  </si>
  <si>
    <t xml:space="preserve">    Marciano della Chiana</t>
  </si>
  <si>
    <t xml:space="preserve">    Monte San Savino</t>
  </si>
  <si>
    <t xml:space="preserve">    Montemignaio</t>
  </si>
  <si>
    <t xml:space="preserve">    Monterchi</t>
  </si>
  <si>
    <t xml:space="preserve">    Ortignano Raggiolo</t>
  </si>
  <si>
    <t xml:space="preserve">    Pergine Valdarno</t>
  </si>
  <si>
    <t xml:space="preserve">    Pieve Santo Stefano</t>
  </si>
  <si>
    <t xml:space="preserve">    Poppi</t>
  </si>
  <si>
    <t xml:space="preserve">    Pratovecchio Stia</t>
  </si>
  <si>
    <t xml:space="preserve">    Sansepolcro</t>
  </si>
  <si>
    <t xml:space="preserve">    Sestino</t>
  </si>
  <si>
    <t xml:space="preserve">    Subbiano</t>
  </si>
  <si>
    <t xml:space="preserve">    Talla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</si>
</sst>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1"/>
      <name val="Calibri"/>
      <family val="0"/>
    </font>
    <font>
      <b/>
      <sz val="14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8"/>
      <name val="Calibri"/>
      <family val="0"/>
    </font>
    <font>
      <b/>
      <sz val="16"/>
      <color indexed="9"/>
      <name val="Calibri"/>
      <family val="2"/>
    </font>
    <font>
      <i/>
      <u val="single"/>
      <sz val="11"/>
      <color indexed="12"/>
      <name val="Calibri"/>
      <family val="2"/>
    </font>
    <font>
      <u val="single"/>
      <sz val="11"/>
      <color indexed="12"/>
      <name val="Calibri"/>
      <family val="0"/>
    </font>
    <font>
      <sz val="11"/>
      <color indexed="55"/>
      <name val="Calibri"/>
      <family val="2"/>
    </font>
    <font>
      <b/>
      <sz val="11"/>
      <color indexed="55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0" fontId="3" fillId="3" borderId="2" xfId="0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/>
    </xf>
    <xf numFmtId="10" fontId="3" fillId="3" borderId="1" xfId="0" applyNumberFormat="1" applyFont="1" applyFill="1" applyBorder="1" applyAlignment="1">
      <alignment/>
    </xf>
    <xf numFmtId="0" fontId="0" fillId="4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4" borderId="7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4" borderId="9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6" fillId="5" borderId="1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10" fontId="0" fillId="0" borderId="2" xfId="0" applyNumberFormat="1" applyFont="1" applyBorder="1" applyAlignment="1">
      <alignment/>
    </xf>
    <xf numFmtId="0" fontId="3" fillId="7" borderId="13" xfId="0" applyFont="1" applyFill="1" applyBorder="1" applyAlignment="1">
      <alignment horizontal="center"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7" fillId="0" borderId="10" xfId="15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3" borderId="2" xfId="0" applyFont="1" applyFill="1" applyBorder="1" applyAlignment="1">
      <alignment horizontal="center" vertical="top" wrapText="1"/>
    </xf>
    <xf numFmtId="3" fontId="2" fillId="3" borderId="16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vertical="center"/>
    </xf>
    <xf numFmtId="3" fontId="2" fillId="3" borderId="18" xfId="0" applyNumberFormat="1" applyFont="1" applyFill="1" applyBorder="1" applyAlignment="1">
      <alignment vertical="center" wrapText="1"/>
    </xf>
    <xf numFmtId="10" fontId="2" fillId="3" borderId="18" xfId="0" applyNumberFormat="1" applyFont="1" applyFill="1" applyBorder="1" applyAlignment="1">
      <alignment vertical="center" wrapText="1"/>
    </xf>
    <xf numFmtId="0" fontId="0" fillId="7" borderId="4" xfId="0" applyFont="1" applyFill="1" applyBorder="1" applyAlignment="1">
      <alignment vertical="center" wrapText="1"/>
    </xf>
    <xf numFmtId="0" fontId="0" fillId="7" borderId="5" xfId="0" applyFont="1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0" fillId="7" borderId="6" xfId="0" applyFill="1" applyBorder="1" applyAlignment="1">
      <alignment vertical="center" wrapText="1"/>
    </xf>
    <xf numFmtId="0" fontId="0" fillId="7" borderId="7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0" fillId="7" borderId="8" xfId="0" applyFill="1" applyBorder="1" applyAlignment="1">
      <alignment vertical="center" wrapText="1"/>
    </xf>
    <xf numFmtId="0" fontId="0" fillId="7" borderId="7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7" xfId="0" applyFill="1" applyBorder="1" applyAlignment="1">
      <alignment/>
    </xf>
    <xf numFmtId="0" fontId="8" fillId="7" borderId="7" xfId="15" applyFill="1" applyBorder="1" applyAlignment="1">
      <alignment horizontal="center" wrapText="1"/>
    </xf>
    <xf numFmtId="0" fontId="8" fillId="7" borderId="0" xfId="15" applyFill="1" applyBorder="1" applyAlignment="1">
      <alignment horizontal="center" wrapText="1"/>
    </xf>
    <xf numFmtId="0" fontId="8" fillId="7" borderId="8" xfId="15" applyFill="1" applyBorder="1" applyAlignment="1">
      <alignment horizontal="center" wrapText="1"/>
    </xf>
    <xf numFmtId="0" fontId="8" fillId="0" borderId="9" xfId="15" applyBorder="1" applyAlignment="1">
      <alignment horizontal="center" wrapText="1"/>
    </xf>
    <xf numFmtId="0" fontId="8" fillId="0" borderId="10" xfId="15" applyBorder="1" applyAlignment="1">
      <alignment horizontal="center" wrapText="1"/>
    </xf>
    <xf numFmtId="0" fontId="8" fillId="0" borderId="11" xfId="15" applyBorder="1" applyAlignment="1">
      <alignment horizontal="center" wrapText="1"/>
    </xf>
    <xf numFmtId="0" fontId="3" fillId="7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7" fillId="0" borderId="0" xfId="15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7" borderId="4" xfId="0" applyFont="1" applyFill="1" applyBorder="1" applyAlignment="1">
      <alignment vertical="top" wrapText="1"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0" fillId="0" borderId="0" xfId="0" applyBorder="1" applyAlignment="1">
      <alignment/>
    </xf>
    <xf numFmtId="0" fontId="3" fillId="7" borderId="20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wrapText="1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10" fontId="9" fillId="0" borderId="1" xfId="0" applyNumberFormat="1" applyFont="1" applyBorder="1" applyAlignment="1">
      <alignment/>
    </xf>
    <xf numFmtId="10" fontId="9" fillId="0" borderId="2" xfId="0" applyNumberFormat="1" applyFont="1" applyBorder="1" applyAlignment="1">
      <alignment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10" fontId="9" fillId="8" borderId="18" xfId="0" applyNumberFormat="1" applyFont="1" applyFill="1" applyBorder="1" applyAlignment="1">
      <alignment vertical="top" wrapText="1"/>
    </xf>
    <xf numFmtId="10" fontId="9" fillId="8" borderId="22" xfId="0" applyNumberFormat="1" applyFont="1" applyFill="1" applyBorder="1" applyAlignment="1">
      <alignment vertical="top" wrapText="1"/>
    </xf>
    <xf numFmtId="0" fontId="9" fillId="8" borderId="1" xfId="0" applyFont="1" applyFill="1" applyBorder="1" applyAlignment="1">
      <alignment vertical="top" wrapText="1"/>
    </xf>
    <xf numFmtId="0" fontId="10" fillId="8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</xdr:row>
      <xdr:rowOff>104775</xdr:rowOff>
    </xdr:from>
    <xdr:to>
      <xdr:col>11</xdr:col>
      <xdr:colOff>495300</xdr:colOff>
      <xdr:row>16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371475"/>
          <a:ext cx="29146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19</xdr:row>
      <xdr:rowOff>95250</xdr:rowOff>
    </xdr:from>
    <xdr:to>
      <xdr:col>16</xdr:col>
      <xdr:colOff>447675</xdr:colOff>
      <xdr:row>38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4276725"/>
          <a:ext cx="62484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7</xdr:row>
      <xdr:rowOff>19050</xdr:rowOff>
    </xdr:from>
    <xdr:to>
      <xdr:col>15</xdr:col>
      <xdr:colOff>514350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704975"/>
          <a:ext cx="5781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5</xdr:row>
      <xdr:rowOff>161925</xdr:rowOff>
    </xdr:from>
    <xdr:to>
      <xdr:col>16</xdr:col>
      <xdr:colOff>266700</xdr:colOff>
      <xdr:row>30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1447800"/>
          <a:ext cx="6057900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6</xdr:row>
      <xdr:rowOff>47625</xdr:rowOff>
    </xdr:from>
    <xdr:to>
      <xdr:col>16</xdr:col>
      <xdr:colOff>514350</xdr:colOff>
      <xdr:row>16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524000"/>
          <a:ext cx="63817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idrica.toscana.it/filesplone/6308.pdf" TargetMode="External" /><Relationship Id="rId2" Type="http://schemas.openxmlformats.org/officeDocument/2006/relationships/hyperlink" Target="http://www.acqua.gov.it/index.php?id=40&amp;tx_wfqbe_pi1%5Bshowpage%5D%5B2%5D=31" TargetMode="Externa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cqua.gov.it/index.php?id=40&amp;tx_wfqbe_pi1%5Bshowpage%5D%5B2%5D=31" TargetMode="External" /><Relationship Id="rId2" Type="http://schemas.openxmlformats.org/officeDocument/2006/relationships/hyperlink" Target="http://www.autoritaidrica.toscana.it/filesplone/6331.pdf" TargetMode="Externa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cqua.gov.it/index.php?id=40&amp;tx_wfqbe_pi1%5Bshowpage%5D%5B2%5D=31" TargetMode="External" /><Relationship Id="rId2" Type="http://schemas.openxmlformats.org/officeDocument/2006/relationships/hyperlink" Target="http://www.autoritaidrica.toscana.it/filesplone/6338.pdf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cqua.gov.it/index.php?id=40&amp;tx_wfqbe_pi1%5Bshowpage%5D%5B2%5D=31" TargetMode="External" /><Relationship Id="rId2" Type="http://schemas.openxmlformats.org/officeDocument/2006/relationships/hyperlink" Target="http://www.autoritaidrica.toscana.it/filesplone/6360.pdf" TargetMode="Externa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26">
      <selection activeCell="F37" sqref="F37"/>
    </sheetView>
  </sheetViews>
  <sheetFormatPr defaultColWidth="9.140625" defaultRowHeight="15"/>
  <cols>
    <col min="1" max="1" width="33.00390625" style="2" customWidth="1"/>
    <col min="2" max="2" width="9.140625" style="6" customWidth="1"/>
    <col min="3" max="3" width="17.00390625" style="2" customWidth="1"/>
    <col min="4" max="4" width="19.00390625" style="2" customWidth="1"/>
    <col min="5" max="5" width="20.8515625" style="2" customWidth="1"/>
    <col min="6" max="6" width="16.57421875" style="2" customWidth="1"/>
    <col min="7" max="16384" width="9.140625" style="2" customWidth="1"/>
  </cols>
  <sheetData>
    <row r="1" spans="1:6" ht="18.75">
      <c r="A1" s="1" t="s">
        <v>47</v>
      </c>
      <c r="B1" s="1"/>
      <c r="C1" s="1"/>
      <c r="D1" s="1"/>
      <c r="E1" s="1"/>
      <c r="F1" s="1"/>
    </row>
    <row r="2" spans="1:6" s="6" customFormat="1" ht="51.75">
      <c r="A2" s="3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5" t="s">
        <v>5</v>
      </c>
    </row>
    <row r="3" spans="1:6" ht="15">
      <c r="A3" s="7" t="s">
        <v>6</v>
      </c>
      <c r="B3" s="8" t="s">
        <v>7</v>
      </c>
      <c r="C3" s="9">
        <v>808</v>
      </c>
      <c r="D3" s="9">
        <v>365</v>
      </c>
      <c r="E3" s="10">
        <f aca="true" t="shared" si="0" ref="E3:E39">SUM(C3-D3)</f>
        <v>443</v>
      </c>
      <c r="F3" s="11">
        <f aca="true" t="shared" si="1" ref="F3:F39">(1-D3/C3)</f>
        <v>0.5482673267326732</v>
      </c>
    </row>
    <row r="4" spans="1:6" ht="15">
      <c r="A4" s="7" t="s">
        <v>8</v>
      </c>
      <c r="B4" s="8" t="s">
        <v>7</v>
      </c>
      <c r="C4" s="9">
        <v>766</v>
      </c>
      <c r="D4" s="9">
        <v>403</v>
      </c>
      <c r="E4" s="10">
        <f t="shared" si="0"/>
        <v>363</v>
      </c>
      <c r="F4" s="11">
        <f t="shared" si="1"/>
        <v>0.47389033942558745</v>
      </c>
    </row>
    <row r="5" spans="1:6" ht="15">
      <c r="A5" s="7" t="s">
        <v>9</v>
      </c>
      <c r="B5" s="8" t="s">
        <v>7</v>
      </c>
      <c r="C5" s="9">
        <v>275</v>
      </c>
      <c r="D5" s="9">
        <v>183</v>
      </c>
      <c r="E5" s="10">
        <f t="shared" si="0"/>
        <v>92</v>
      </c>
      <c r="F5" s="11">
        <f t="shared" si="1"/>
        <v>0.3345454545454546</v>
      </c>
    </row>
    <row r="6" spans="1:6" ht="15">
      <c r="A6" s="7" t="s">
        <v>10</v>
      </c>
      <c r="B6" s="8" t="s">
        <v>7</v>
      </c>
      <c r="C6" s="9">
        <v>431</v>
      </c>
      <c r="D6" s="9">
        <v>216</v>
      </c>
      <c r="E6" s="10">
        <f t="shared" si="0"/>
        <v>215</v>
      </c>
      <c r="F6" s="11">
        <f t="shared" si="1"/>
        <v>0.4988399071925754</v>
      </c>
    </row>
    <row r="7" spans="1:6" ht="15">
      <c r="A7" s="7" t="s">
        <v>11</v>
      </c>
      <c r="B7" s="8" t="s">
        <v>7</v>
      </c>
      <c r="C7" s="9">
        <v>330</v>
      </c>
      <c r="D7" s="9">
        <v>231</v>
      </c>
      <c r="E7" s="10">
        <f t="shared" si="0"/>
        <v>99</v>
      </c>
      <c r="F7" s="11">
        <f t="shared" si="1"/>
        <v>0.30000000000000004</v>
      </c>
    </row>
    <row r="8" spans="1:6" ht="15">
      <c r="A8" s="7" t="s">
        <v>12</v>
      </c>
      <c r="B8" s="8" t="s">
        <v>7</v>
      </c>
      <c r="C8" s="9">
        <v>711</v>
      </c>
      <c r="D8" s="9">
        <v>479</v>
      </c>
      <c r="E8" s="10">
        <f t="shared" si="0"/>
        <v>232</v>
      </c>
      <c r="F8" s="11">
        <f t="shared" si="1"/>
        <v>0.3263009845288326</v>
      </c>
    </row>
    <row r="9" spans="1:6" ht="15">
      <c r="A9" s="7" t="s">
        <v>13</v>
      </c>
      <c r="B9" s="8" t="s">
        <v>7</v>
      </c>
      <c r="C9" s="9">
        <v>233</v>
      </c>
      <c r="D9" s="9">
        <v>180</v>
      </c>
      <c r="E9" s="10">
        <f t="shared" si="0"/>
        <v>53</v>
      </c>
      <c r="F9" s="11">
        <f t="shared" si="1"/>
        <v>0.22746781115879833</v>
      </c>
    </row>
    <row r="10" spans="1:6" ht="15">
      <c r="A10" s="7" t="s">
        <v>14</v>
      </c>
      <c r="B10" s="8" t="s">
        <v>7</v>
      </c>
      <c r="C10" s="9">
        <v>331</v>
      </c>
      <c r="D10" s="9">
        <v>177</v>
      </c>
      <c r="E10" s="10">
        <f t="shared" si="0"/>
        <v>154</v>
      </c>
      <c r="F10" s="11">
        <f t="shared" si="1"/>
        <v>0.4652567975830816</v>
      </c>
    </row>
    <row r="11" spans="1:6" ht="15">
      <c r="A11" s="7" t="s">
        <v>15</v>
      </c>
      <c r="B11" s="8" t="s">
        <v>7</v>
      </c>
      <c r="C11" s="9">
        <v>949</v>
      </c>
      <c r="D11" s="9">
        <v>695</v>
      </c>
      <c r="E11" s="10">
        <f t="shared" si="0"/>
        <v>254</v>
      </c>
      <c r="F11" s="11">
        <f t="shared" si="1"/>
        <v>0.2676501580611169</v>
      </c>
    </row>
    <row r="12" spans="1:6" ht="15">
      <c r="A12" s="7" t="s">
        <v>16</v>
      </c>
      <c r="B12" s="8" t="s">
        <v>7</v>
      </c>
      <c r="C12" s="9">
        <v>169</v>
      </c>
      <c r="D12" s="9">
        <v>106</v>
      </c>
      <c r="E12" s="10">
        <f t="shared" si="0"/>
        <v>63</v>
      </c>
      <c r="F12" s="11">
        <f t="shared" si="1"/>
        <v>0.3727810650887574</v>
      </c>
    </row>
    <row r="13" spans="1:6" ht="15">
      <c r="A13" s="7" t="s">
        <v>17</v>
      </c>
      <c r="B13" s="8" t="s">
        <v>7</v>
      </c>
      <c r="C13" s="9">
        <v>786</v>
      </c>
      <c r="D13" s="9">
        <v>504</v>
      </c>
      <c r="E13" s="10">
        <f t="shared" si="0"/>
        <v>282</v>
      </c>
      <c r="F13" s="11">
        <f t="shared" si="1"/>
        <v>0.3587786259541985</v>
      </c>
    </row>
    <row r="14" spans="1:6" ht="15">
      <c r="A14" s="7" t="s">
        <v>18</v>
      </c>
      <c r="B14" s="8" t="s">
        <v>7</v>
      </c>
      <c r="C14" s="9">
        <v>2097</v>
      </c>
      <c r="D14" s="9">
        <v>1008</v>
      </c>
      <c r="E14" s="10">
        <f t="shared" si="0"/>
        <v>1089</v>
      </c>
      <c r="F14" s="11">
        <f t="shared" si="1"/>
        <v>0.5193133047210301</v>
      </c>
    </row>
    <row r="15" spans="1:6" ht="15">
      <c r="A15" s="7" t="s">
        <v>19</v>
      </c>
      <c r="B15" s="8" t="s">
        <v>7</v>
      </c>
      <c r="C15" s="9">
        <v>376</v>
      </c>
      <c r="D15" s="9">
        <v>149</v>
      </c>
      <c r="E15" s="10">
        <f t="shared" si="0"/>
        <v>227</v>
      </c>
      <c r="F15" s="11">
        <f t="shared" si="1"/>
        <v>0.6037234042553192</v>
      </c>
    </row>
    <row r="16" spans="1:6" ht="15">
      <c r="A16" s="7" t="s">
        <v>20</v>
      </c>
      <c r="B16" s="8" t="s">
        <v>7</v>
      </c>
      <c r="C16" s="9">
        <v>524</v>
      </c>
      <c r="D16" s="9">
        <v>438</v>
      </c>
      <c r="E16" s="10">
        <f t="shared" si="0"/>
        <v>86</v>
      </c>
      <c r="F16" s="11">
        <f t="shared" si="1"/>
        <v>0.16412213740458015</v>
      </c>
    </row>
    <row r="17" spans="1:6" ht="15">
      <c r="A17" s="7" t="s">
        <v>21</v>
      </c>
      <c r="B17" s="8" t="s">
        <v>7</v>
      </c>
      <c r="C17" s="9">
        <v>1010</v>
      </c>
      <c r="D17" s="9">
        <v>832</v>
      </c>
      <c r="E17" s="10">
        <f t="shared" si="0"/>
        <v>178</v>
      </c>
      <c r="F17" s="11">
        <f t="shared" si="1"/>
        <v>0.17623762376237628</v>
      </c>
    </row>
    <row r="18" spans="1:6" ht="15">
      <c r="A18" s="7" t="s">
        <v>22</v>
      </c>
      <c r="B18" s="8" t="s">
        <v>7</v>
      </c>
      <c r="C18" s="9">
        <v>852</v>
      </c>
      <c r="D18" s="9">
        <v>688</v>
      </c>
      <c r="E18" s="10">
        <f t="shared" si="0"/>
        <v>164</v>
      </c>
      <c r="F18" s="11">
        <f t="shared" si="1"/>
        <v>0.19248826291079812</v>
      </c>
    </row>
    <row r="19" spans="1:6" ht="15">
      <c r="A19" s="7" t="s">
        <v>23</v>
      </c>
      <c r="B19" s="8" t="s">
        <v>7</v>
      </c>
      <c r="C19" s="9">
        <v>663</v>
      </c>
      <c r="D19" s="9">
        <v>479</v>
      </c>
      <c r="E19" s="10">
        <f t="shared" si="0"/>
        <v>184</v>
      </c>
      <c r="F19" s="11">
        <f t="shared" si="1"/>
        <v>0.277526395173454</v>
      </c>
    </row>
    <row r="20" spans="1:6" ht="15">
      <c r="A20" s="7" t="s">
        <v>24</v>
      </c>
      <c r="B20" s="8" t="s">
        <v>7</v>
      </c>
      <c r="C20" s="9">
        <v>186</v>
      </c>
      <c r="D20" s="9">
        <v>90</v>
      </c>
      <c r="E20" s="10">
        <f t="shared" si="0"/>
        <v>96</v>
      </c>
      <c r="F20" s="11">
        <f t="shared" si="1"/>
        <v>0.5161290322580645</v>
      </c>
    </row>
    <row r="21" spans="1:6" ht="15">
      <c r="A21" s="7" t="s">
        <v>25</v>
      </c>
      <c r="B21" s="8" t="s">
        <v>7</v>
      </c>
      <c r="C21" s="9">
        <v>260</v>
      </c>
      <c r="D21" s="9">
        <v>128</v>
      </c>
      <c r="E21" s="10">
        <f t="shared" si="0"/>
        <v>132</v>
      </c>
      <c r="F21" s="11">
        <f t="shared" si="1"/>
        <v>0.5076923076923077</v>
      </c>
    </row>
    <row r="22" spans="1:6" ht="15">
      <c r="A22" s="7" t="s">
        <v>26</v>
      </c>
      <c r="B22" s="8" t="s">
        <v>7</v>
      </c>
      <c r="C22" s="9">
        <v>843</v>
      </c>
      <c r="D22" s="9">
        <v>267</v>
      </c>
      <c r="E22" s="10">
        <f t="shared" si="0"/>
        <v>576</v>
      </c>
      <c r="F22" s="11">
        <f t="shared" si="1"/>
        <v>0.6832740213523132</v>
      </c>
    </row>
    <row r="23" spans="1:6" ht="15">
      <c r="A23" s="7" t="s">
        <v>27</v>
      </c>
      <c r="B23" s="8" t="s">
        <v>7</v>
      </c>
      <c r="C23" s="9">
        <v>208</v>
      </c>
      <c r="D23" s="9">
        <v>170</v>
      </c>
      <c r="E23" s="10">
        <f t="shared" si="0"/>
        <v>38</v>
      </c>
      <c r="F23" s="11">
        <f t="shared" si="1"/>
        <v>0.1826923076923077</v>
      </c>
    </row>
    <row r="24" spans="1:6" ht="15">
      <c r="A24" s="7" t="s">
        <v>28</v>
      </c>
      <c r="B24" s="8" t="s">
        <v>7</v>
      </c>
      <c r="C24" s="9">
        <v>2523</v>
      </c>
      <c r="D24" s="9">
        <v>1499</v>
      </c>
      <c r="E24" s="10">
        <f t="shared" si="0"/>
        <v>1024</v>
      </c>
      <c r="F24" s="11">
        <f t="shared" si="1"/>
        <v>0.40586603250099085</v>
      </c>
    </row>
    <row r="25" spans="1:6" ht="15">
      <c r="A25" s="7" t="s">
        <v>29</v>
      </c>
      <c r="B25" s="8" t="s">
        <v>7</v>
      </c>
      <c r="C25" s="9">
        <v>194</v>
      </c>
      <c r="D25" s="9">
        <v>102</v>
      </c>
      <c r="E25" s="10">
        <f t="shared" si="0"/>
        <v>92</v>
      </c>
      <c r="F25" s="11">
        <f t="shared" si="1"/>
        <v>0.4742268041237113</v>
      </c>
    </row>
    <row r="26" spans="1:6" ht="15">
      <c r="A26" s="7" t="s">
        <v>30</v>
      </c>
      <c r="B26" s="8" t="s">
        <v>7</v>
      </c>
      <c r="C26" s="9">
        <v>210</v>
      </c>
      <c r="D26" s="9">
        <v>104</v>
      </c>
      <c r="E26" s="10">
        <f t="shared" si="0"/>
        <v>106</v>
      </c>
      <c r="F26" s="11">
        <f t="shared" si="1"/>
        <v>0.5047619047619047</v>
      </c>
    </row>
    <row r="27" spans="1:6" ht="15">
      <c r="A27" s="7" t="s">
        <v>31</v>
      </c>
      <c r="B27" s="8" t="s">
        <v>7</v>
      </c>
      <c r="C27" s="9">
        <v>88</v>
      </c>
      <c r="D27" s="9">
        <v>53</v>
      </c>
      <c r="E27" s="10">
        <f t="shared" si="0"/>
        <v>35</v>
      </c>
      <c r="F27" s="11">
        <f t="shared" si="1"/>
        <v>0.3977272727272727</v>
      </c>
    </row>
    <row r="28" spans="1:6" ht="15">
      <c r="A28" s="7" t="s">
        <v>32</v>
      </c>
      <c r="B28" s="8" t="s">
        <v>7</v>
      </c>
      <c r="C28" s="9">
        <v>480</v>
      </c>
      <c r="D28" s="9">
        <v>299</v>
      </c>
      <c r="E28" s="10">
        <f t="shared" si="0"/>
        <v>181</v>
      </c>
      <c r="F28" s="11">
        <f t="shared" si="1"/>
        <v>0.3770833333333333</v>
      </c>
    </row>
    <row r="29" spans="1:6" ht="15">
      <c r="A29" s="7" t="s">
        <v>33</v>
      </c>
      <c r="B29" s="8" t="s">
        <v>7</v>
      </c>
      <c r="C29" s="9">
        <v>232</v>
      </c>
      <c r="D29" s="9">
        <v>140</v>
      </c>
      <c r="E29" s="10">
        <f t="shared" si="0"/>
        <v>92</v>
      </c>
      <c r="F29" s="11">
        <f t="shared" si="1"/>
        <v>0.39655172413793105</v>
      </c>
    </row>
    <row r="30" spans="1:6" ht="15">
      <c r="A30" s="7" t="s">
        <v>34</v>
      </c>
      <c r="B30" s="8" t="s">
        <v>7</v>
      </c>
      <c r="C30" s="9">
        <v>998</v>
      </c>
      <c r="D30" s="9">
        <v>758</v>
      </c>
      <c r="E30" s="10">
        <f t="shared" si="0"/>
        <v>240</v>
      </c>
      <c r="F30" s="11">
        <f t="shared" si="1"/>
        <v>0.2404809619238477</v>
      </c>
    </row>
    <row r="31" spans="1:6" ht="15">
      <c r="A31" s="7" t="s">
        <v>35</v>
      </c>
      <c r="B31" s="8" t="s">
        <v>7</v>
      </c>
      <c r="C31" s="9">
        <v>110</v>
      </c>
      <c r="D31" s="9">
        <v>67</v>
      </c>
      <c r="E31" s="10">
        <f t="shared" si="0"/>
        <v>43</v>
      </c>
      <c r="F31" s="11">
        <f t="shared" si="1"/>
        <v>0.3909090909090909</v>
      </c>
    </row>
    <row r="32" spans="1:6" ht="15">
      <c r="A32" s="7" t="s">
        <v>36</v>
      </c>
      <c r="B32" s="8" t="s">
        <v>7</v>
      </c>
      <c r="C32" s="9">
        <v>265</v>
      </c>
      <c r="D32" s="9">
        <v>186</v>
      </c>
      <c r="E32" s="10">
        <f t="shared" si="0"/>
        <v>79</v>
      </c>
      <c r="F32" s="11">
        <f t="shared" si="1"/>
        <v>0.29811320754716986</v>
      </c>
    </row>
    <row r="33" spans="1:6" ht="15">
      <c r="A33" s="7" t="s">
        <v>37</v>
      </c>
      <c r="B33" s="8" t="s">
        <v>7</v>
      </c>
      <c r="C33" s="9">
        <v>712</v>
      </c>
      <c r="D33" s="9">
        <v>309</v>
      </c>
      <c r="E33" s="10">
        <f t="shared" si="0"/>
        <v>403</v>
      </c>
      <c r="F33" s="11">
        <f t="shared" si="1"/>
        <v>0.5660112359550562</v>
      </c>
    </row>
    <row r="34" spans="1:6" ht="15">
      <c r="A34" s="7" t="s">
        <v>38</v>
      </c>
      <c r="B34" s="8" t="s">
        <v>7</v>
      </c>
      <c r="C34" s="9">
        <v>5522</v>
      </c>
      <c r="D34" s="9">
        <v>4564</v>
      </c>
      <c r="E34" s="10">
        <f t="shared" si="0"/>
        <v>958</v>
      </c>
      <c r="F34" s="11">
        <f t="shared" si="1"/>
        <v>0.1734878667149583</v>
      </c>
    </row>
    <row r="35" spans="1:6" ht="15">
      <c r="A35" s="7" t="s">
        <v>39</v>
      </c>
      <c r="B35" s="8" t="s">
        <v>7</v>
      </c>
      <c r="C35" s="9">
        <v>880</v>
      </c>
      <c r="D35" s="9">
        <v>654</v>
      </c>
      <c r="E35" s="10">
        <f t="shared" si="0"/>
        <v>226</v>
      </c>
      <c r="F35" s="11">
        <f t="shared" si="1"/>
        <v>0.25681818181818183</v>
      </c>
    </row>
    <row r="36" spans="1:6" ht="15">
      <c r="A36" s="7" t="s">
        <v>40</v>
      </c>
      <c r="B36" s="8" t="s">
        <v>7</v>
      </c>
      <c r="C36" s="9">
        <v>1502</v>
      </c>
      <c r="D36" s="9">
        <v>933</v>
      </c>
      <c r="E36" s="10">
        <f t="shared" si="0"/>
        <v>569</v>
      </c>
      <c r="F36" s="11">
        <f t="shared" si="1"/>
        <v>0.37882822902796276</v>
      </c>
    </row>
    <row r="37" spans="1:6" ht="15">
      <c r="A37" s="7" t="s">
        <v>41</v>
      </c>
      <c r="B37" s="8" t="s">
        <v>7</v>
      </c>
      <c r="C37" s="9">
        <v>432</v>
      </c>
      <c r="D37" s="9">
        <v>374</v>
      </c>
      <c r="E37" s="10">
        <f t="shared" si="0"/>
        <v>58</v>
      </c>
      <c r="F37" s="11">
        <f t="shared" si="1"/>
        <v>0.1342592592592593</v>
      </c>
    </row>
    <row r="38" spans="1:6" ht="15">
      <c r="A38" s="7" t="s">
        <v>42</v>
      </c>
      <c r="B38" s="8" t="s">
        <v>7</v>
      </c>
      <c r="C38" s="9">
        <v>126</v>
      </c>
      <c r="D38" s="9">
        <v>104</v>
      </c>
      <c r="E38" s="10">
        <f t="shared" si="0"/>
        <v>22</v>
      </c>
      <c r="F38" s="11">
        <f t="shared" si="1"/>
        <v>0.17460317460317465</v>
      </c>
    </row>
    <row r="39" spans="1:6" ht="15">
      <c r="A39" s="12" t="s">
        <v>43</v>
      </c>
      <c r="B39" s="13"/>
      <c r="C39" s="14">
        <f>SUM(C3:C38)</f>
        <v>27082</v>
      </c>
      <c r="D39" s="14">
        <f>SUM(D3:D38)</f>
        <v>17934</v>
      </c>
      <c r="E39" s="15">
        <f t="shared" si="0"/>
        <v>9148</v>
      </c>
      <c r="F39" s="16">
        <f t="shared" si="1"/>
        <v>0.3377889373015287</v>
      </c>
    </row>
    <row r="41" ht="15.75" thickBot="1"/>
    <row r="42" spans="1:5" ht="15" customHeight="1">
      <c r="A42" s="17" t="s">
        <v>44</v>
      </c>
      <c r="B42" s="18"/>
      <c r="C42" s="18"/>
      <c r="D42" s="18"/>
      <c r="E42" s="19"/>
    </row>
    <row r="43" spans="1:5" ht="15">
      <c r="A43" s="20"/>
      <c r="B43" s="21"/>
      <c r="C43" s="21"/>
      <c r="D43" s="21"/>
      <c r="E43" s="22"/>
    </row>
    <row r="44" spans="1:5" ht="15">
      <c r="A44" s="23" t="s">
        <v>45</v>
      </c>
      <c r="B44" s="24"/>
      <c r="C44" s="24"/>
      <c r="D44" s="24"/>
      <c r="E44" s="25"/>
    </row>
    <row r="45" spans="1:5" ht="15.75" thickBot="1">
      <c r="A45" s="26" t="s">
        <v>46</v>
      </c>
      <c r="B45" s="27"/>
      <c r="C45" s="27"/>
      <c r="D45" s="27"/>
      <c r="E45" s="28"/>
    </row>
  </sheetData>
  <mergeCells count="4">
    <mergeCell ref="A1:F1"/>
    <mergeCell ref="A42:E43"/>
    <mergeCell ref="A44:E44"/>
    <mergeCell ref="A45:E4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A37">
      <selection activeCell="J53" sqref="J53"/>
    </sheetView>
  </sheetViews>
  <sheetFormatPr defaultColWidth="9.140625" defaultRowHeight="15"/>
  <cols>
    <col min="1" max="1" width="29.28125" style="0" customWidth="1"/>
    <col min="2" max="2" width="6.421875" style="0" bestFit="1" customWidth="1"/>
    <col min="3" max="3" width="27.421875" style="0" customWidth="1"/>
    <col min="4" max="4" width="16.7109375" style="0" customWidth="1"/>
    <col min="5" max="5" width="17.8515625" style="0" customWidth="1"/>
    <col min="6" max="6" width="17.140625" style="0" customWidth="1"/>
  </cols>
  <sheetData>
    <row r="1" spans="1:6" ht="21">
      <c r="A1" s="29" t="s">
        <v>48</v>
      </c>
      <c r="B1" s="29"/>
      <c r="C1" s="29"/>
      <c r="D1" s="29"/>
      <c r="E1" s="29"/>
      <c r="F1" s="29"/>
    </row>
    <row r="2" spans="1:6" ht="51.75">
      <c r="A2" s="30" t="s">
        <v>0</v>
      </c>
      <c r="B2" s="30" t="s">
        <v>1</v>
      </c>
      <c r="C2" s="31" t="s">
        <v>2</v>
      </c>
      <c r="D2" s="31" t="s">
        <v>3</v>
      </c>
      <c r="E2" s="31" t="s">
        <v>4</v>
      </c>
      <c r="F2" s="32" t="s">
        <v>5</v>
      </c>
    </row>
    <row r="3" spans="1:6" ht="15">
      <c r="A3" s="84" t="s">
        <v>49</v>
      </c>
      <c r="B3" s="85" t="s">
        <v>50</v>
      </c>
      <c r="C3" s="86">
        <v>1388</v>
      </c>
      <c r="D3" s="86">
        <v>897</v>
      </c>
      <c r="E3" s="87">
        <f aca="true" t="shared" si="0" ref="E3:E57">SUM(C3-D3)</f>
        <v>491</v>
      </c>
      <c r="F3" s="88">
        <f aca="true" t="shared" si="1" ref="F3:F58">(1-D3/C3)</f>
        <v>0.35374639769452454</v>
      </c>
    </row>
    <row r="4" spans="1:6" s="2" customFormat="1" ht="15">
      <c r="A4" s="84" t="s">
        <v>51</v>
      </c>
      <c r="B4" s="85" t="s">
        <v>52</v>
      </c>
      <c r="C4" s="86">
        <v>1032</v>
      </c>
      <c r="D4" s="86">
        <v>475</v>
      </c>
      <c r="E4" s="87">
        <f t="shared" si="0"/>
        <v>557</v>
      </c>
      <c r="F4" s="88">
        <f t="shared" si="1"/>
        <v>0.5397286821705427</v>
      </c>
    </row>
    <row r="5" spans="1:6" ht="15">
      <c r="A5" s="84" t="s">
        <v>53</v>
      </c>
      <c r="B5" s="85" t="s">
        <v>54</v>
      </c>
      <c r="C5" s="86">
        <v>629</v>
      </c>
      <c r="D5" s="86">
        <v>400</v>
      </c>
      <c r="E5" s="87">
        <f t="shared" si="0"/>
        <v>229</v>
      </c>
      <c r="F5" s="88">
        <f t="shared" si="1"/>
        <v>0.3640699523052464</v>
      </c>
    </row>
    <row r="6" spans="1:6" s="2" customFormat="1" ht="15">
      <c r="A6" s="84" t="s">
        <v>55</v>
      </c>
      <c r="B6" s="85" t="s">
        <v>52</v>
      </c>
      <c r="C6" s="86">
        <v>698</v>
      </c>
      <c r="D6" s="86">
        <v>304</v>
      </c>
      <c r="E6" s="87">
        <f t="shared" si="0"/>
        <v>394</v>
      </c>
      <c r="F6" s="88">
        <f t="shared" si="1"/>
        <v>0.5644699140401146</v>
      </c>
    </row>
    <row r="7" spans="1:6" ht="15">
      <c r="A7" s="84" t="s">
        <v>56</v>
      </c>
      <c r="B7" s="85" t="s">
        <v>52</v>
      </c>
      <c r="C7" s="86">
        <v>1086</v>
      </c>
      <c r="D7" s="86">
        <v>368</v>
      </c>
      <c r="E7" s="87">
        <f t="shared" si="0"/>
        <v>718</v>
      </c>
      <c r="F7" s="88">
        <f t="shared" si="1"/>
        <v>0.6611418047882136</v>
      </c>
    </row>
    <row r="8" spans="1:6" s="2" customFormat="1" ht="15">
      <c r="A8" s="84" t="s">
        <v>57</v>
      </c>
      <c r="B8" s="85" t="s">
        <v>52</v>
      </c>
      <c r="C8" s="86">
        <v>1399</v>
      </c>
      <c r="D8" s="86">
        <v>691</v>
      </c>
      <c r="E8" s="87">
        <f t="shared" si="0"/>
        <v>708</v>
      </c>
      <c r="F8" s="88">
        <f t="shared" si="1"/>
        <v>0.5060757684060042</v>
      </c>
    </row>
    <row r="9" spans="1:6" s="2" customFormat="1" ht="15">
      <c r="A9" s="84" t="s">
        <v>58</v>
      </c>
      <c r="B9" s="85" t="s">
        <v>52</v>
      </c>
      <c r="C9" s="86">
        <v>424</v>
      </c>
      <c r="D9" s="86">
        <v>293</v>
      </c>
      <c r="E9" s="87">
        <f t="shared" si="0"/>
        <v>131</v>
      </c>
      <c r="F9" s="88">
        <f t="shared" si="1"/>
        <v>0.3089622641509434</v>
      </c>
    </row>
    <row r="10" spans="1:6" s="2" customFormat="1" ht="15">
      <c r="A10" s="84" t="s">
        <v>59</v>
      </c>
      <c r="B10" s="85" t="s">
        <v>50</v>
      </c>
      <c r="C10" s="86">
        <v>2361</v>
      </c>
      <c r="D10" s="86">
        <v>1555</v>
      </c>
      <c r="E10" s="87">
        <f t="shared" si="0"/>
        <v>806</v>
      </c>
      <c r="F10" s="88">
        <f t="shared" si="1"/>
        <v>0.3413807708598051</v>
      </c>
    </row>
    <row r="11" spans="1:6" s="2" customFormat="1" ht="15">
      <c r="A11" s="84" t="s">
        <v>60</v>
      </c>
      <c r="B11" s="85" t="s">
        <v>61</v>
      </c>
      <c r="C11" s="86">
        <v>442</v>
      </c>
      <c r="D11" s="86">
        <v>386</v>
      </c>
      <c r="E11" s="87">
        <f t="shared" si="0"/>
        <v>56</v>
      </c>
      <c r="F11" s="88">
        <f t="shared" si="1"/>
        <v>0.12669683257918551</v>
      </c>
    </row>
    <row r="12" spans="1:6" s="2" customFormat="1" ht="15">
      <c r="A12" s="84" t="s">
        <v>62</v>
      </c>
      <c r="B12" s="85" t="s">
        <v>52</v>
      </c>
      <c r="C12" s="86">
        <v>1065</v>
      </c>
      <c r="D12" s="86">
        <v>702</v>
      </c>
      <c r="E12" s="87">
        <f t="shared" si="0"/>
        <v>363</v>
      </c>
      <c r="F12" s="88">
        <f t="shared" si="1"/>
        <v>0.3408450704225352</v>
      </c>
    </row>
    <row r="13" spans="1:6" s="2" customFormat="1" ht="15">
      <c r="A13" s="84" t="s">
        <v>63</v>
      </c>
      <c r="B13" s="85" t="s">
        <v>52</v>
      </c>
      <c r="C13" s="86">
        <v>4005</v>
      </c>
      <c r="D13" s="86">
        <v>2258</v>
      </c>
      <c r="E13" s="87">
        <f t="shared" si="0"/>
        <v>1747</v>
      </c>
      <c r="F13" s="88">
        <f t="shared" si="1"/>
        <v>0.4362047440699126</v>
      </c>
    </row>
    <row r="14" spans="1:6" s="2" customFormat="1" ht="15">
      <c r="A14" s="84" t="s">
        <v>64</v>
      </c>
      <c r="B14" s="85" t="s">
        <v>61</v>
      </c>
      <c r="C14" s="86">
        <v>1369</v>
      </c>
      <c r="D14" s="86">
        <v>954</v>
      </c>
      <c r="E14" s="87">
        <f t="shared" si="0"/>
        <v>415</v>
      </c>
      <c r="F14" s="88">
        <f t="shared" si="1"/>
        <v>0.30314097881665447</v>
      </c>
    </row>
    <row r="15" spans="1:6" s="2" customFormat="1" ht="15">
      <c r="A15" s="84" t="s">
        <v>65</v>
      </c>
      <c r="B15" s="85" t="s">
        <v>52</v>
      </c>
      <c r="C15" s="86">
        <v>1290</v>
      </c>
      <c r="D15" s="86">
        <v>758</v>
      </c>
      <c r="E15" s="87">
        <f t="shared" si="0"/>
        <v>532</v>
      </c>
      <c r="F15" s="88">
        <f t="shared" si="1"/>
        <v>0.4124031007751938</v>
      </c>
    </row>
    <row r="16" spans="1:6" s="2" customFormat="1" ht="15">
      <c r="A16" s="84" t="s">
        <v>66</v>
      </c>
      <c r="B16" s="85" t="s">
        <v>61</v>
      </c>
      <c r="C16" s="86">
        <v>874</v>
      </c>
      <c r="D16" s="86">
        <v>609</v>
      </c>
      <c r="E16" s="87">
        <f t="shared" si="0"/>
        <v>265</v>
      </c>
      <c r="F16" s="88">
        <f t="shared" si="1"/>
        <v>0.3032036613272311</v>
      </c>
    </row>
    <row r="17" spans="1:6" s="2" customFormat="1" ht="15">
      <c r="A17" s="84" t="s">
        <v>67</v>
      </c>
      <c r="B17" s="85" t="s">
        <v>61</v>
      </c>
      <c r="C17" s="86">
        <v>1185</v>
      </c>
      <c r="D17" s="86">
        <v>904</v>
      </c>
      <c r="E17" s="87">
        <f t="shared" si="0"/>
        <v>281</v>
      </c>
      <c r="F17" s="88">
        <f t="shared" si="1"/>
        <v>0.23713080168776368</v>
      </c>
    </row>
    <row r="18" spans="1:6" s="2" customFormat="1" ht="15.75" thickBot="1">
      <c r="A18" s="84" t="s">
        <v>68</v>
      </c>
      <c r="B18" s="85" t="s">
        <v>52</v>
      </c>
      <c r="C18" s="86">
        <v>139</v>
      </c>
      <c r="D18" s="86">
        <v>87</v>
      </c>
      <c r="E18" s="87">
        <f t="shared" si="0"/>
        <v>52</v>
      </c>
      <c r="F18" s="88">
        <f t="shared" si="1"/>
        <v>0.37410071942446044</v>
      </c>
    </row>
    <row r="19" spans="1:18" s="2" customFormat="1" ht="15.75" thickBot="1">
      <c r="A19" s="84" t="s">
        <v>69</v>
      </c>
      <c r="B19" s="85" t="s">
        <v>54</v>
      </c>
      <c r="C19" s="86">
        <v>372</v>
      </c>
      <c r="D19" s="86">
        <v>251</v>
      </c>
      <c r="E19" s="87">
        <f t="shared" si="0"/>
        <v>121</v>
      </c>
      <c r="F19" s="89">
        <f t="shared" si="1"/>
        <v>0.3252688172043011</v>
      </c>
      <c r="G19" s="34" t="s">
        <v>70</v>
      </c>
      <c r="H19" s="35"/>
      <c r="I19" s="35"/>
      <c r="J19" s="35"/>
      <c r="K19" s="35"/>
      <c r="L19" s="36"/>
      <c r="M19" s="37"/>
      <c r="N19" s="37"/>
      <c r="O19" s="37"/>
      <c r="P19" s="37"/>
      <c r="Q19" s="37"/>
      <c r="R19" s="38"/>
    </row>
    <row r="20" spans="1:18" s="2" customFormat="1" ht="15.75" thickTop="1">
      <c r="A20" s="84" t="s">
        <v>71</v>
      </c>
      <c r="B20" s="85" t="s">
        <v>52</v>
      </c>
      <c r="C20" s="86">
        <v>347</v>
      </c>
      <c r="D20" s="86">
        <v>272</v>
      </c>
      <c r="E20" s="87">
        <f t="shared" si="0"/>
        <v>75</v>
      </c>
      <c r="F20" s="89">
        <f t="shared" si="1"/>
        <v>0.21613832853025938</v>
      </c>
      <c r="G20" s="39"/>
      <c r="R20" s="40"/>
    </row>
    <row r="21" spans="1:18" s="2" customFormat="1" ht="15">
      <c r="A21" s="84" t="s">
        <v>72</v>
      </c>
      <c r="B21" s="85" t="s">
        <v>61</v>
      </c>
      <c r="C21" s="86">
        <v>4350</v>
      </c>
      <c r="D21" s="86">
        <v>2939</v>
      </c>
      <c r="E21" s="87">
        <f t="shared" si="0"/>
        <v>1411</v>
      </c>
      <c r="F21" s="89">
        <f t="shared" si="1"/>
        <v>0.324367816091954</v>
      </c>
      <c r="G21" s="39"/>
      <c r="R21" s="40"/>
    </row>
    <row r="22" spans="1:18" s="2" customFormat="1" ht="15">
      <c r="A22" s="84" t="s">
        <v>73</v>
      </c>
      <c r="B22" s="85" t="s">
        <v>52</v>
      </c>
      <c r="C22" s="86">
        <v>225</v>
      </c>
      <c r="D22" s="86">
        <v>162</v>
      </c>
      <c r="E22" s="87">
        <f t="shared" si="0"/>
        <v>63</v>
      </c>
      <c r="F22" s="89">
        <f t="shared" si="1"/>
        <v>0.28</v>
      </c>
      <c r="G22" s="39"/>
      <c r="R22" s="40"/>
    </row>
    <row r="23" spans="1:18" s="2" customFormat="1" ht="15">
      <c r="A23" s="84" t="s">
        <v>74</v>
      </c>
      <c r="B23" s="85" t="s">
        <v>61</v>
      </c>
      <c r="C23" s="86">
        <v>1478</v>
      </c>
      <c r="D23" s="86">
        <v>1123</v>
      </c>
      <c r="E23" s="87">
        <f t="shared" si="0"/>
        <v>355</v>
      </c>
      <c r="F23" s="89">
        <f t="shared" si="1"/>
        <v>0.2401894451962111</v>
      </c>
      <c r="G23" s="39"/>
      <c r="R23" s="40"/>
    </row>
    <row r="24" spans="1:18" s="2" customFormat="1" ht="15">
      <c r="A24" s="84" t="s">
        <v>75</v>
      </c>
      <c r="B24" s="85" t="s">
        <v>61</v>
      </c>
      <c r="C24" s="86">
        <v>472</v>
      </c>
      <c r="D24" s="86">
        <v>339</v>
      </c>
      <c r="E24" s="87">
        <f t="shared" si="0"/>
        <v>133</v>
      </c>
      <c r="F24" s="89">
        <f t="shared" si="1"/>
        <v>0.2817796610169492</v>
      </c>
      <c r="G24" s="39"/>
      <c r="R24" s="40"/>
    </row>
    <row r="25" spans="1:18" s="2" customFormat="1" ht="15">
      <c r="A25" s="84" t="s">
        <v>76</v>
      </c>
      <c r="B25" s="85" t="s">
        <v>52</v>
      </c>
      <c r="C25" s="86">
        <v>148</v>
      </c>
      <c r="D25" s="86">
        <v>109</v>
      </c>
      <c r="E25" s="87">
        <f t="shared" si="0"/>
        <v>39</v>
      </c>
      <c r="F25" s="89">
        <f t="shared" si="1"/>
        <v>0.2635135135135135</v>
      </c>
      <c r="G25" s="39"/>
      <c r="R25" s="40"/>
    </row>
    <row r="26" spans="1:18" s="2" customFormat="1" ht="15">
      <c r="A26" s="84" t="s">
        <v>77</v>
      </c>
      <c r="B26" s="85" t="s">
        <v>54</v>
      </c>
      <c r="C26" s="86">
        <v>562</v>
      </c>
      <c r="D26" s="86">
        <v>370</v>
      </c>
      <c r="E26" s="87">
        <f t="shared" si="0"/>
        <v>192</v>
      </c>
      <c r="F26" s="89">
        <f t="shared" si="1"/>
        <v>0.3416370106761566</v>
      </c>
      <c r="G26" s="39"/>
      <c r="R26" s="40"/>
    </row>
    <row r="27" spans="1:18" s="2" customFormat="1" ht="15">
      <c r="A27" s="84" t="s">
        <v>78</v>
      </c>
      <c r="B27" s="85" t="s">
        <v>54</v>
      </c>
      <c r="C27" s="86">
        <v>417</v>
      </c>
      <c r="D27" s="86">
        <v>309</v>
      </c>
      <c r="E27" s="87">
        <f t="shared" si="0"/>
        <v>108</v>
      </c>
      <c r="F27" s="89">
        <f t="shared" si="1"/>
        <v>0.25899280575539574</v>
      </c>
      <c r="G27" s="39"/>
      <c r="R27" s="40"/>
    </row>
    <row r="28" spans="1:18" s="2" customFormat="1" ht="15">
      <c r="A28" s="84" t="s">
        <v>79</v>
      </c>
      <c r="B28" s="85" t="s">
        <v>54</v>
      </c>
      <c r="C28" s="86">
        <v>266</v>
      </c>
      <c r="D28" s="86">
        <v>136</v>
      </c>
      <c r="E28" s="87">
        <f t="shared" si="0"/>
        <v>130</v>
      </c>
      <c r="F28" s="89">
        <f t="shared" si="1"/>
        <v>0.4887218045112782</v>
      </c>
      <c r="G28" s="39"/>
      <c r="R28" s="40"/>
    </row>
    <row r="29" spans="1:18" s="2" customFormat="1" ht="15">
      <c r="A29" s="84" t="s">
        <v>80</v>
      </c>
      <c r="B29" s="85" t="s">
        <v>54</v>
      </c>
      <c r="C29" s="86">
        <v>625</v>
      </c>
      <c r="D29" s="86">
        <v>414</v>
      </c>
      <c r="E29" s="87">
        <f t="shared" si="0"/>
        <v>211</v>
      </c>
      <c r="F29" s="89">
        <f t="shared" si="1"/>
        <v>0.3376</v>
      </c>
      <c r="G29" s="39"/>
      <c r="R29" s="40"/>
    </row>
    <row r="30" spans="1:18" s="2" customFormat="1" ht="15">
      <c r="A30" s="84" t="s">
        <v>81</v>
      </c>
      <c r="B30" s="85" t="s">
        <v>54</v>
      </c>
      <c r="C30" s="86">
        <v>1272</v>
      </c>
      <c r="D30" s="86">
        <v>907</v>
      </c>
      <c r="E30" s="87">
        <f t="shared" si="0"/>
        <v>365</v>
      </c>
      <c r="F30" s="89">
        <f t="shared" si="1"/>
        <v>0.2869496855345912</v>
      </c>
      <c r="G30" s="39"/>
      <c r="R30" s="40"/>
    </row>
    <row r="31" spans="1:18" s="2" customFormat="1" ht="15">
      <c r="A31" s="84" t="s">
        <v>82</v>
      </c>
      <c r="B31" s="85" t="s">
        <v>61</v>
      </c>
      <c r="C31" s="86">
        <v>483</v>
      </c>
      <c r="D31" s="86">
        <v>326</v>
      </c>
      <c r="E31" s="87">
        <f t="shared" si="0"/>
        <v>157</v>
      </c>
      <c r="F31" s="89">
        <f t="shared" si="1"/>
        <v>0.3250517598343685</v>
      </c>
      <c r="G31" s="39"/>
      <c r="R31" s="40"/>
    </row>
    <row r="32" spans="1:18" s="2" customFormat="1" ht="15">
      <c r="A32" s="84" t="s">
        <v>83</v>
      </c>
      <c r="B32" s="85" t="s">
        <v>50</v>
      </c>
      <c r="C32" s="86">
        <v>358</v>
      </c>
      <c r="D32" s="86">
        <v>285</v>
      </c>
      <c r="E32" s="87">
        <f t="shared" si="0"/>
        <v>73</v>
      </c>
      <c r="F32" s="89">
        <f t="shared" si="1"/>
        <v>0.2039106145251397</v>
      </c>
      <c r="G32" s="39"/>
      <c r="R32" s="40"/>
    </row>
    <row r="33" spans="1:18" s="2" customFormat="1" ht="15">
      <c r="A33" s="84" t="s">
        <v>84</v>
      </c>
      <c r="B33" s="85" t="s">
        <v>54</v>
      </c>
      <c r="C33" s="86">
        <v>2713</v>
      </c>
      <c r="D33" s="86">
        <v>1764</v>
      </c>
      <c r="E33" s="87">
        <f t="shared" si="0"/>
        <v>949</v>
      </c>
      <c r="F33" s="89">
        <f t="shared" si="1"/>
        <v>0.3497972723921857</v>
      </c>
      <c r="G33" s="39"/>
      <c r="R33" s="40"/>
    </row>
    <row r="34" spans="1:18" s="2" customFormat="1" ht="15">
      <c r="A34" s="84" t="s">
        <v>85</v>
      </c>
      <c r="B34" s="85" t="s">
        <v>61</v>
      </c>
      <c r="C34" s="86">
        <v>1352</v>
      </c>
      <c r="D34" s="86">
        <v>798</v>
      </c>
      <c r="E34" s="87">
        <f t="shared" si="0"/>
        <v>554</v>
      </c>
      <c r="F34" s="89">
        <f t="shared" si="1"/>
        <v>0.4097633136094675</v>
      </c>
      <c r="G34" s="39"/>
      <c r="R34" s="40"/>
    </row>
    <row r="35" spans="1:18" s="2" customFormat="1" ht="15">
      <c r="A35" s="84" t="s">
        <v>86</v>
      </c>
      <c r="B35" s="85" t="s">
        <v>61</v>
      </c>
      <c r="C35" s="86">
        <v>1063</v>
      </c>
      <c r="D35" s="86">
        <v>800</v>
      </c>
      <c r="E35" s="87">
        <f t="shared" si="0"/>
        <v>263</v>
      </c>
      <c r="F35" s="89">
        <f t="shared" si="1"/>
        <v>0.24741298212605833</v>
      </c>
      <c r="G35" s="39"/>
      <c r="R35" s="40"/>
    </row>
    <row r="36" spans="1:18" s="2" customFormat="1" ht="15">
      <c r="A36" s="84" t="s">
        <v>87</v>
      </c>
      <c r="B36" s="85" t="s">
        <v>52</v>
      </c>
      <c r="C36" s="86">
        <v>1065</v>
      </c>
      <c r="D36" s="86">
        <v>592</v>
      </c>
      <c r="E36" s="87">
        <f t="shared" si="0"/>
        <v>473</v>
      </c>
      <c r="F36" s="89">
        <f t="shared" si="1"/>
        <v>0.44413145539906107</v>
      </c>
      <c r="G36" s="39"/>
      <c r="R36" s="40"/>
    </row>
    <row r="37" spans="1:18" s="2" customFormat="1" ht="15">
      <c r="A37" s="84" t="s">
        <v>88</v>
      </c>
      <c r="B37" s="85" t="s">
        <v>52</v>
      </c>
      <c r="C37" s="86">
        <v>414</v>
      </c>
      <c r="D37" s="86">
        <v>298</v>
      </c>
      <c r="E37" s="87">
        <f t="shared" si="0"/>
        <v>116</v>
      </c>
      <c r="F37" s="89">
        <f t="shared" si="1"/>
        <v>0.28019323671497587</v>
      </c>
      <c r="G37" s="39"/>
      <c r="R37" s="40"/>
    </row>
    <row r="38" spans="1:18" s="2" customFormat="1" ht="15">
      <c r="A38" s="84" t="s">
        <v>89</v>
      </c>
      <c r="B38" s="85" t="s">
        <v>52</v>
      </c>
      <c r="C38" s="86">
        <v>573</v>
      </c>
      <c r="D38" s="86">
        <v>285</v>
      </c>
      <c r="E38" s="87">
        <f t="shared" si="0"/>
        <v>288</v>
      </c>
      <c r="F38" s="89">
        <f t="shared" si="1"/>
        <v>0.5026178010471204</v>
      </c>
      <c r="G38" s="39"/>
      <c r="R38" s="40"/>
    </row>
    <row r="39" spans="1:18" s="2" customFormat="1" ht="15">
      <c r="A39" s="84" t="s">
        <v>90</v>
      </c>
      <c r="B39" s="85" t="s">
        <v>54</v>
      </c>
      <c r="C39" s="86">
        <v>1891</v>
      </c>
      <c r="D39" s="86">
        <v>1073</v>
      </c>
      <c r="E39" s="87">
        <f t="shared" si="0"/>
        <v>818</v>
      </c>
      <c r="F39" s="89">
        <f t="shared" si="1"/>
        <v>0.43257535695399263</v>
      </c>
      <c r="G39" s="39"/>
      <c r="R39" s="40"/>
    </row>
    <row r="40" spans="1:18" s="2" customFormat="1" ht="15.75" thickBot="1">
      <c r="A40" s="84" t="s">
        <v>91</v>
      </c>
      <c r="B40" s="85" t="s">
        <v>54</v>
      </c>
      <c r="C40" s="86">
        <v>786</v>
      </c>
      <c r="D40" s="86">
        <v>419</v>
      </c>
      <c r="E40" s="87">
        <f t="shared" si="0"/>
        <v>367</v>
      </c>
      <c r="F40" s="89">
        <f t="shared" si="1"/>
        <v>0.4669211195928753</v>
      </c>
      <c r="G40" s="41"/>
      <c r="H40" s="42" t="s">
        <v>92</v>
      </c>
      <c r="I40" s="42"/>
      <c r="J40" s="42"/>
      <c r="K40" s="42"/>
      <c r="L40" s="42"/>
      <c r="M40" s="42"/>
      <c r="N40" s="42"/>
      <c r="O40" s="42"/>
      <c r="P40" s="42"/>
      <c r="Q40" s="43"/>
      <c r="R40" s="44"/>
    </row>
    <row r="41" spans="1:6" s="2" customFormat="1" ht="15">
      <c r="A41" s="84" t="s">
        <v>93</v>
      </c>
      <c r="B41" s="85" t="s">
        <v>52</v>
      </c>
      <c r="C41" s="86">
        <v>14046</v>
      </c>
      <c r="D41" s="86">
        <v>8121</v>
      </c>
      <c r="E41" s="87">
        <f t="shared" si="0"/>
        <v>5925</v>
      </c>
      <c r="F41" s="88">
        <f t="shared" si="1"/>
        <v>0.42182827851345583</v>
      </c>
    </row>
    <row r="42" spans="1:6" s="2" customFormat="1" ht="15">
      <c r="A42" s="7" t="s">
        <v>28</v>
      </c>
      <c r="B42" s="8" t="s">
        <v>7</v>
      </c>
      <c r="C42" s="9">
        <v>2523</v>
      </c>
      <c r="D42" s="9">
        <v>1499</v>
      </c>
      <c r="E42" s="10">
        <f t="shared" si="0"/>
        <v>1024</v>
      </c>
      <c r="F42" s="11">
        <f t="shared" si="1"/>
        <v>0.40586603250099085</v>
      </c>
    </row>
    <row r="43" spans="1:6" s="2" customFormat="1" ht="15">
      <c r="A43" s="84" t="s">
        <v>94</v>
      </c>
      <c r="B43" s="85" t="s">
        <v>52</v>
      </c>
      <c r="C43" s="86">
        <v>1393</v>
      </c>
      <c r="D43" s="86">
        <v>727</v>
      </c>
      <c r="E43" s="87">
        <f t="shared" si="0"/>
        <v>666</v>
      </c>
      <c r="F43" s="88">
        <f t="shared" si="1"/>
        <v>0.4781048097631012</v>
      </c>
    </row>
    <row r="44" spans="1:6" s="2" customFormat="1" ht="15">
      <c r="A44" s="84" t="s">
        <v>95</v>
      </c>
      <c r="B44" s="85" t="s">
        <v>54</v>
      </c>
      <c r="C44" s="86">
        <v>631</v>
      </c>
      <c r="D44" s="86">
        <v>446</v>
      </c>
      <c r="E44" s="87">
        <f t="shared" si="0"/>
        <v>185</v>
      </c>
      <c r="F44" s="88">
        <f t="shared" si="1"/>
        <v>0.2931854199683043</v>
      </c>
    </row>
    <row r="45" spans="1:6" s="2" customFormat="1" ht="15">
      <c r="A45" s="84" t="s">
        <v>96</v>
      </c>
      <c r="B45" s="85" t="s">
        <v>52</v>
      </c>
      <c r="C45" s="86">
        <v>2963</v>
      </c>
      <c r="D45" s="86">
        <v>1754</v>
      </c>
      <c r="E45" s="87">
        <f t="shared" si="0"/>
        <v>1209</v>
      </c>
      <c r="F45" s="88">
        <f t="shared" si="1"/>
        <v>0.40803239959500504</v>
      </c>
    </row>
    <row r="46" spans="1:6" s="2" customFormat="1" ht="15">
      <c r="A46" s="84" t="s">
        <v>97</v>
      </c>
      <c r="B46" s="85" t="s">
        <v>50</v>
      </c>
      <c r="C46" s="86">
        <v>929</v>
      </c>
      <c r="D46" s="86">
        <v>525</v>
      </c>
      <c r="E46" s="87">
        <f t="shared" si="0"/>
        <v>404</v>
      </c>
      <c r="F46" s="88">
        <f t="shared" si="1"/>
        <v>0.4348762109795479</v>
      </c>
    </row>
    <row r="47" spans="1:6" s="2" customFormat="1" ht="15">
      <c r="A47" s="7" t="s">
        <v>34</v>
      </c>
      <c r="B47" s="8" t="s">
        <v>7</v>
      </c>
      <c r="C47" s="9">
        <v>998</v>
      </c>
      <c r="D47" s="9">
        <v>758</v>
      </c>
      <c r="E47" s="10">
        <f t="shared" si="0"/>
        <v>240</v>
      </c>
      <c r="F47" s="11">
        <f t="shared" si="1"/>
        <v>0.2404809619238477</v>
      </c>
    </row>
    <row r="48" spans="1:6" s="2" customFormat="1" ht="15">
      <c r="A48" s="84" t="s">
        <v>98</v>
      </c>
      <c r="B48" s="85" t="s">
        <v>52</v>
      </c>
      <c r="C48" s="86">
        <v>3177</v>
      </c>
      <c r="D48" s="86">
        <v>1805</v>
      </c>
      <c r="E48" s="87">
        <f t="shared" si="0"/>
        <v>1372</v>
      </c>
      <c r="F48" s="88">
        <f t="shared" si="1"/>
        <v>0.431853950267548</v>
      </c>
    </row>
    <row r="49" spans="1:6" s="2" customFormat="1" ht="15">
      <c r="A49" s="84" t="s">
        <v>99</v>
      </c>
      <c r="B49" s="85" t="s">
        <v>52</v>
      </c>
      <c r="C49" s="86">
        <v>2535</v>
      </c>
      <c r="D49" s="86">
        <v>1504</v>
      </c>
      <c r="E49" s="87">
        <f t="shared" si="0"/>
        <v>1031</v>
      </c>
      <c r="F49" s="88">
        <f t="shared" si="1"/>
        <v>0.4067061143984221</v>
      </c>
    </row>
    <row r="50" spans="1:6" s="2" customFormat="1" ht="15">
      <c r="A50" s="84" t="s">
        <v>100</v>
      </c>
      <c r="B50" s="85" t="s">
        <v>52</v>
      </c>
      <c r="C50" s="86">
        <v>1242</v>
      </c>
      <c r="D50" s="86">
        <v>752</v>
      </c>
      <c r="E50" s="87">
        <f t="shared" si="0"/>
        <v>490</v>
      </c>
      <c r="F50" s="88">
        <f t="shared" si="1"/>
        <v>0.394524959742351</v>
      </c>
    </row>
    <row r="51" spans="1:6" s="2" customFormat="1" ht="15">
      <c r="A51" s="84" t="s">
        <v>101</v>
      </c>
      <c r="B51" s="85" t="s">
        <v>52</v>
      </c>
      <c r="C51" s="86">
        <v>1145</v>
      </c>
      <c r="D51" s="86">
        <v>667</v>
      </c>
      <c r="E51" s="87">
        <f t="shared" si="0"/>
        <v>478</v>
      </c>
      <c r="F51" s="88">
        <f t="shared" si="1"/>
        <v>0.4174672489082969</v>
      </c>
    </row>
    <row r="52" spans="1:6" s="2" customFormat="1" ht="15">
      <c r="A52" s="84" t="s">
        <v>102</v>
      </c>
      <c r="B52" s="85" t="s">
        <v>52</v>
      </c>
      <c r="C52" s="86">
        <v>337</v>
      </c>
      <c r="D52" s="86">
        <v>247</v>
      </c>
      <c r="E52" s="87">
        <f t="shared" si="0"/>
        <v>90</v>
      </c>
      <c r="F52" s="88">
        <f t="shared" si="1"/>
        <v>0.26706231454005935</v>
      </c>
    </row>
    <row r="53" spans="1:6" s="2" customFormat="1" ht="15">
      <c r="A53" s="84" t="s">
        <v>103</v>
      </c>
      <c r="B53" s="85" t="s">
        <v>54</v>
      </c>
      <c r="C53" s="86">
        <v>489</v>
      </c>
      <c r="D53" s="86">
        <v>275</v>
      </c>
      <c r="E53" s="87">
        <f t="shared" si="0"/>
        <v>214</v>
      </c>
      <c r="F53" s="88">
        <f t="shared" si="1"/>
        <v>0.4376278118609407</v>
      </c>
    </row>
    <row r="54" spans="1:6" s="2" customFormat="1" ht="15">
      <c r="A54" s="84" t="s">
        <v>104</v>
      </c>
      <c r="B54" s="85" t="s">
        <v>52</v>
      </c>
      <c r="C54" s="86">
        <v>1283</v>
      </c>
      <c r="D54" s="86">
        <v>655</v>
      </c>
      <c r="E54" s="87">
        <f t="shared" si="0"/>
        <v>628</v>
      </c>
      <c r="F54" s="88">
        <f t="shared" si="1"/>
        <v>0.48947778643803586</v>
      </c>
    </row>
    <row r="55" spans="1:6" s="2" customFormat="1" ht="15">
      <c r="A55" s="84" t="s">
        <v>105</v>
      </c>
      <c r="B55" s="85" t="s">
        <v>52</v>
      </c>
      <c r="C55" s="86">
        <v>1363</v>
      </c>
      <c r="D55" s="86">
        <v>441</v>
      </c>
      <c r="E55" s="87">
        <f t="shared" si="0"/>
        <v>922</v>
      </c>
      <c r="F55" s="88">
        <f t="shared" si="1"/>
        <v>0.6764490095377843</v>
      </c>
    </row>
    <row r="56" spans="1:12" s="2" customFormat="1" ht="15">
      <c r="A56" s="84" t="s">
        <v>106</v>
      </c>
      <c r="B56" s="85" t="s">
        <v>50</v>
      </c>
      <c r="C56" s="86">
        <v>131</v>
      </c>
      <c r="D56" s="86">
        <v>73</v>
      </c>
      <c r="E56" s="87">
        <f t="shared" si="0"/>
        <v>58</v>
      </c>
      <c r="F56" s="88">
        <f t="shared" si="1"/>
        <v>0.4427480916030534</v>
      </c>
      <c r="H56"/>
      <c r="I56"/>
      <c r="J56"/>
      <c r="K56"/>
      <c r="L56"/>
    </row>
    <row r="57" spans="1:12" s="2" customFormat="1" ht="15">
      <c r="A57" s="84" t="s">
        <v>107</v>
      </c>
      <c r="B57" s="85" t="s">
        <v>61</v>
      </c>
      <c r="C57" s="86">
        <v>1383</v>
      </c>
      <c r="D57" s="86">
        <v>1066</v>
      </c>
      <c r="E57" s="87">
        <f t="shared" si="0"/>
        <v>317</v>
      </c>
      <c r="F57" s="88">
        <f t="shared" si="1"/>
        <v>0.2292118582791034</v>
      </c>
      <c r="H57"/>
      <c r="I57"/>
      <c r="J57"/>
      <c r="K57"/>
      <c r="L57"/>
    </row>
    <row r="58" spans="1:12" s="2" customFormat="1" ht="17.25">
      <c r="A58" s="45" t="s">
        <v>108</v>
      </c>
      <c r="B58" s="46"/>
      <c r="C58" s="47">
        <f>SUM(C3:C57)</f>
        <v>77186</v>
      </c>
      <c r="D58" s="48">
        <f>SUM(D3:D57)</f>
        <v>46927</v>
      </c>
      <c r="E58" s="49">
        <f>SUM(E3:E57)</f>
        <v>30259</v>
      </c>
      <c r="F58" s="50">
        <f t="shared" si="1"/>
        <v>0.3920270515378437</v>
      </c>
      <c r="H58"/>
      <c r="I58"/>
      <c r="J58"/>
      <c r="K58"/>
      <c r="L58"/>
    </row>
    <row r="59" ht="15.75" thickBot="1"/>
    <row r="60" spans="1:4" ht="15" customHeight="1">
      <c r="A60" s="51" t="s">
        <v>44</v>
      </c>
      <c r="B60" s="52"/>
      <c r="C60" s="53"/>
      <c r="D60" s="54"/>
    </row>
    <row r="61" spans="1:4" ht="15">
      <c r="A61" s="55"/>
      <c r="B61" s="56"/>
      <c r="C61" s="57"/>
      <c r="D61" s="58"/>
    </row>
    <row r="62" spans="1:4" ht="15">
      <c r="A62" s="59" t="s">
        <v>45</v>
      </c>
      <c r="B62" s="60"/>
      <c r="C62" s="60"/>
      <c r="D62" s="61"/>
    </row>
    <row r="63" spans="1:4" ht="15">
      <c r="A63" s="62" t="s">
        <v>109</v>
      </c>
      <c r="B63" s="60"/>
      <c r="C63" s="60"/>
      <c r="D63" s="61"/>
    </row>
    <row r="64" spans="1:4" ht="15">
      <c r="A64" s="63" t="s">
        <v>110</v>
      </c>
      <c r="B64" s="64"/>
      <c r="C64" s="64"/>
      <c r="D64" s="65"/>
    </row>
    <row r="65" spans="1:4" ht="15.75" thickBot="1">
      <c r="A65" s="66"/>
      <c r="B65" s="67"/>
      <c r="C65" s="67"/>
      <c r="D65" s="68"/>
    </row>
  </sheetData>
  <mergeCells count="7">
    <mergeCell ref="A62:D62"/>
    <mergeCell ref="A63:D63"/>
    <mergeCell ref="A64:D65"/>
    <mergeCell ref="A1:F1"/>
    <mergeCell ref="G19:L19"/>
    <mergeCell ref="H40:P40"/>
    <mergeCell ref="A60:D61"/>
  </mergeCells>
  <hyperlinks>
    <hyperlink ref="H40:P40" r:id="rId1" display="(*) Fonte: Delibera Autorità Idrica Toscana n. n. 28 del 5 ottobre 2016 (Allegato n.1), pag. 6"/>
    <hyperlink ref="A64:D65" r:id="rId2" display="per la ripartizione gestori/comuni cfr. http://www.acqua.gov.it/index.php?id=40&amp;tx_wfqbe_pi1%5Bshowpage%5D%5B2%5D=31 "/>
  </hyperlinks>
  <printOptions/>
  <pageMargins left="0.75" right="0.75" top="1" bottom="1" header="0.5" footer="0.5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49">
      <selection activeCell="F55" sqref="F55"/>
    </sheetView>
  </sheetViews>
  <sheetFormatPr defaultColWidth="9.140625" defaultRowHeight="15"/>
  <cols>
    <col min="1" max="1" width="29.28125" style="0" customWidth="1"/>
    <col min="2" max="2" width="6.421875" style="0" bestFit="1" customWidth="1"/>
    <col min="3" max="3" width="27.421875" style="0" customWidth="1"/>
    <col min="4" max="4" width="16.7109375" style="0" customWidth="1"/>
    <col min="5" max="5" width="17.8515625" style="0" customWidth="1"/>
    <col min="6" max="6" width="17.140625" style="0" customWidth="1"/>
  </cols>
  <sheetData>
    <row r="1" spans="1:6" ht="21">
      <c r="A1" s="29" t="s">
        <v>111</v>
      </c>
      <c r="B1" s="29"/>
      <c r="C1" s="29"/>
      <c r="D1" s="29"/>
      <c r="E1" s="29"/>
      <c r="F1" s="29"/>
    </row>
    <row r="2" spans="1:6" ht="34.5">
      <c r="A2" s="30" t="s">
        <v>0</v>
      </c>
      <c r="B2" s="30" t="s">
        <v>1</v>
      </c>
      <c r="C2" s="31" t="s">
        <v>2</v>
      </c>
      <c r="D2" s="31" t="s">
        <v>3</v>
      </c>
      <c r="E2" s="31" t="s">
        <v>4</v>
      </c>
      <c r="F2" s="32" t="s">
        <v>5</v>
      </c>
    </row>
    <row r="3" spans="1:6" ht="15">
      <c r="A3" s="7" t="s">
        <v>6</v>
      </c>
      <c r="B3" s="8" t="s">
        <v>7</v>
      </c>
      <c r="C3" s="9">
        <v>808</v>
      </c>
      <c r="D3" s="9">
        <v>365</v>
      </c>
      <c r="E3" s="10">
        <f aca="true" t="shared" si="0" ref="E3:E58">SUM(C3-D3)</f>
        <v>443</v>
      </c>
      <c r="F3" s="11">
        <f aca="true" t="shared" si="1" ref="F3:F59">(1-D3/C3)</f>
        <v>0.5482673267326732</v>
      </c>
    </row>
    <row r="4" spans="1:6" s="2" customFormat="1" ht="15">
      <c r="A4" s="94" t="s">
        <v>112</v>
      </c>
      <c r="B4" s="95" t="s">
        <v>113</v>
      </c>
      <c r="C4" s="86">
        <v>869</v>
      </c>
      <c r="D4" s="86">
        <v>312</v>
      </c>
      <c r="E4" s="87">
        <f t="shared" si="0"/>
        <v>557</v>
      </c>
      <c r="F4" s="88">
        <f t="shared" si="1"/>
        <v>0.6409666283084005</v>
      </c>
    </row>
    <row r="5" spans="1:6" ht="15.75" thickBot="1">
      <c r="A5" s="7" t="s">
        <v>8</v>
      </c>
      <c r="B5" s="8" t="s">
        <v>7</v>
      </c>
      <c r="C5" s="9">
        <v>766</v>
      </c>
      <c r="D5" s="9">
        <v>403</v>
      </c>
      <c r="E5" s="10">
        <f t="shared" si="0"/>
        <v>363</v>
      </c>
      <c r="F5" s="11">
        <f t="shared" si="1"/>
        <v>0.47389033942558745</v>
      </c>
    </row>
    <row r="6" spans="1:17" s="2" customFormat="1" ht="15.75" thickBot="1">
      <c r="A6" s="7" t="s">
        <v>9</v>
      </c>
      <c r="B6" s="8" t="s">
        <v>7</v>
      </c>
      <c r="C6" s="9">
        <v>275</v>
      </c>
      <c r="D6" s="9">
        <v>183</v>
      </c>
      <c r="E6" s="10">
        <f t="shared" si="0"/>
        <v>92</v>
      </c>
      <c r="F6" s="11">
        <f t="shared" si="1"/>
        <v>0.3345454545454546</v>
      </c>
      <c r="G6" s="34" t="s">
        <v>70</v>
      </c>
      <c r="H6" s="69"/>
      <c r="I6" s="69"/>
      <c r="J6" s="69"/>
      <c r="K6" s="69"/>
      <c r="L6" s="70"/>
      <c r="M6" s="37"/>
      <c r="N6" s="37"/>
      <c r="O6" s="37"/>
      <c r="P6" s="37"/>
      <c r="Q6" s="38"/>
    </row>
    <row r="7" spans="1:17" ht="15.75" thickTop="1">
      <c r="A7" s="94" t="s">
        <v>114</v>
      </c>
      <c r="B7" s="95" t="s">
        <v>113</v>
      </c>
      <c r="C7" s="86">
        <v>308</v>
      </c>
      <c r="D7" s="86">
        <v>205</v>
      </c>
      <c r="E7" s="87">
        <f t="shared" si="0"/>
        <v>103</v>
      </c>
      <c r="F7" s="88">
        <f t="shared" si="1"/>
        <v>0.3344155844155844</v>
      </c>
      <c r="G7" s="39"/>
      <c r="H7" s="2"/>
      <c r="I7" s="2"/>
      <c r="J7" s="2"/>
      <c r="K7" s="2"/>
      <c r="L7" s="2"/>
      <c r="M7" s="2"/>
      <c r="N7" s="2"/>
      <c r="O7" s="2"/>
      <c r="P7" s="2"/>
      <c r="Q7" s="40"/>
    </row>
    <row r="8" spans="1:17" s="2" customFormat="1" ht="15">
      <c r="A8" s="94" t="s">
        <v>115</v>
      </c>
      <c r="B8" s="95" t="s">
        <v>113</v>
      </c>
      <c r="C8" s="86">
        <v>927</v>
      </c>
      <c r="D8" s="86">
        <v>383</v>
      </c>
      <c r="E8" s="87">
        <f t="shared" si="0"/>
        <v>544</v>
      </c>
      <c r="F8" s="88">
        <f t="shared" si="1"/>
        <v>0.586839266450917</v>
      </c>
      <c r="G8" s="39"/>
      <c r="Q8" s="40"/>
    </row>
    <row r="9" spans="1:17" s="2" customFormat="1" ht="15">
      <c r="A9" s="7" t="s">
        <v>10</v>
      </c>
      <c r="B9" s="8" t="s">
        <v>7</v>
      </c>
      <c r="C9" s="9">
        <v>431</v>
      </c>
      <c r="D9" s="9">
        <v>216</v>
      </c>
      <c r="E9" s="10">
        <f t="shared" si="0"/>
        <v>215</v>
      </c>
      <c r="F9" s="11">
        <f t="shared" si="1"/>
        <v>0.4988399071925754</v>
      </c>
      <c r="G9" s="39"/>
      <c r="Q9" s="40"/>
    </row>
    <row r="10" spans="1:17" s="2" customFormat="1" ht="15">
      <c r="A10" s="94" t="s">
        <v>116</v>
      </c>
      <c r="B10" s="95" t="s">
        <v>113</v>
      </c>
      <c r="C10" s="86">
        <v>808</v>
      </c>
      <c r="D10" s="86">
        <v>378</v>
      </c>
      <c r="E10" s="87">
        <f t="shared" si="0"/>
        <v>430</v>
      </c>
      <c r="F10" s="88">
        <f t="shared" si="1"/>
        <v>0.5321782178217822</v>
      </c>
      <c r="G10" s="39"/>
      <c r="Q10" s="40"/>
    </row>
    <row r="11" spans="1:17" s="2" customFormat="1" ht="15">
      <c r="A11" s="94" t="s">
        <v>117</v>
      </c>
      <c r="B11" s="95" t="s">
        <v>113</v>
      </c>
      <c r="C11" s="86">
        <v>278</v>
      </c>
      <c r="D11" s="86">
        <v>82</v>
      </c>
      <c r="E11" s="87">
        <f t="shared" si="0"/>
        <v>196</v>
      </c>
      <c r="F11" s="88">
        <f t="shared" si="1"/>
        <v>0.7050359712230216</v>
      </c>
      <c r="G11" s="39"/>
      <c r="Q11" s="40"/>
    </row>
    <row r="12" spans="1:17" s="2" customFormat="1" ht="15">
      <c r="A12" s="7" t="s">
        <v>11</v>
      </c>
      <c r="B12" s="8" t="s">
        <v>7</v>
      </c>
      <c r="C12" s="9">
        <v>330</v>
      </c>
      <c r="D12" s="9">
        <v>231</v>
      </c>
      <c r="E12" s="10">
        <f t="shared" si="0"/>
        <v>99</v>
      </c>
      <c r="F12" s="11">
        <f t="shared" si="1"/>
        <v>0.30000000000000004</v>
      </c>
      <c r="G12" s="39"/>
      <c r="Q12" s="40"/>
    </row>
    <row r="13" spans="1:17" s="2" customFormat="1" ht="15">
      <c r="A13" s="7" t="s">
        <v>12</v>
      </c>
      <c r="B13" s="8" t="s">
        <v>7</v>
      </c>
      <c r="C13" s="9">
        <v>711</v>
      </c>
      <c r="D13" s="9">
        <v>479</v>
      </c>
      <c r="E13" s="10">
        <f t="shared" si="0"/>
        <v>232</v>
      </c>
      <c r="F13" s="11">
        <f t="shared" si="1"/>
        <v>0.3263009845288326</v>
      </c>
      <c r="G13" s="39"/>
      <c r="H13" s="71" t="s">
        <v>118</v>
      </c>
      <c r="I13" s="71"/>
      <c r="J13" s="71"/>
      <c r="K13" s="71"/>
      <c r="L13" s="71"/>
      <c r="M13" s="71"/>
      <c r="N13" s="71"/>
      <c r="O13" s="71"/>
      <c r="P13" s="71"/>
      <c r="Q13" s="40"/>
    </row>
    <row r="14" spans="1:17" s="2" customFormat="1" ht="15.75" thickBot="1">
      <c r="A14" s="94" t="s">
        <v>119</v>
      </c>
      <c r="B14" s="95" t="s">
        <v>113</v>
      </c>
      <c r="C14" s="86">
        <v>2482</v>
      </c>
      <c r="D14" s="86">
        <v>1490</v>
      </c>
      <c r="E14" s="87">
        <f t="shared" si="0"/>
        <v>992</v>
      </c>
      <c r="F14" s="88">
        <f t="shared" si="1"/>
        <v>0.3996776792908945</v>
      </c>
      <c r="G14" s="41"/>
      <c r="H14" s="43"/>
      <c r="I14" s="43"/>
      <c r="J14" s="43"/>
      <c r="K14" s="43"/>
      <c r="L14" s="43"/>
      <c r="M14" s="43"/>
      <c r="N14" s="43"/>
      <c r="O14" s="43"/>
      <c r="P14" s="43"/>
      <c r="Q14" s="44"/>
    </row>
    <row r="15" spans="1:6" s="2" customFormat="1" ht="15">
      <c r="A15" s="7" t="s">
        <v>13</v>
      </c>
      <c r="B15" s="8" t="s">
        <v>7</v>
      </c>
      <c r="C15" s="9">
        <v>233</v>
      </c>
      <c r="D15" s="9">
        <v>180</v>
      </c>
      <c r="E15" s="10">
        <f t="shared" si="0"/>
        <v>53</v>
      </c>
      <c r="F15" s="11">
        <f t="shared" si="1"/>
        <v>0.22746781115879833</v>
      </c>
    </row>
    <row r="16" spans="1:6" s="2" customFormat="1" ht="15">
      <c r="A16" s="7" t="s">
        <v>14</v>
      </c>
      <c r="B16" s="8" t="s">
        <v>7</v>
      </c>
      <c r="C16" s="9">
        <v>331</v>
      </c>
      <c r="D16" s="9">
        <v>177</v>
      </c>
      <c r="E16" s="10">
        <f t="shared" si="0"/>
        <v>154</v>
      </c>
      <c r="F16" s="11">
        <f t="shared" si="1"/>
        <v>0.4652567975830816</v>
      </c>
    </row>
    <row r="17" spans="1:6" s="2" customFormat="1" ht="15">
      <c r="A17" s="7" t="s">
        <v>16</v>
      </c>
      <c r="B17" s="8" t="s">
        <v>7</v>
      </c>
      <c r="C17" s="9">
        <v>169</v>
      </c>
      <c r="D17" s="9">
        <v>106</v>
      </c>
      <c r="E17" s="10">
        <f t="shared" si="0"/>
        <v>63</v>
      </c>
      <c r="F17" s="11">
        <f t="shared" si="1"/>
        <v>0.3727810650887574</v>
      </c>
    </row>
    <row r="18" spans="1:6" s="2" customFormat="1" ht="15">
      <c r="A18" s="94" t="s">
        <v>120</v>
      </c>
      <c r="B18" s="95" t="s">
        <v>113</v>
      </c>
      <c r="C18" s="86">
        <v>447</v>
      </c>
      <c r="D18" s="86">
        <v>220</v>
      </c>
      <c r="E18" s="87">
        <f t="shared" si="0"/>
        <v>227</v>
      </c>
      <c r="F18" s="88">
        <f t="shared" si="1"/>
        <v>0.5078299776286354</v>
      </c>
    </row>
    <row r="19" spans="1:6" s="2" customFormat="1" ht="15">
      <c r="A19" s="94" t="s">
        <v>121</v>
      </c>
      <c r="B19" s="95" t="s">
        <v>113</v>
      </c>
      <c r="C19" s="86">
        <v>445</v>
      </c>
      <c r="D19" s="86">
        <v>205</v>
      </c>
      <c r="E19" s="87">
        <f t="shared" si="0"/>
        <v>240</v>
      </c>
      <c r="F19" s="88">
        <f t="shared" si="1"/>
        <v>0.5393258426966292</v>
      </c>
    </row>
    <row r="20" spans="1:6" s="2" customFormat="1" ht="15">
      <c r="A20" s="7" t="s">
        <v>18</v>
      </c>
      <c r="B20" s="8" t="s">
        <v>7</v>
      </c>
      <c r="C20" s="9">
        <v>2097</v>
      </c>
      <c r="D20" s="9">
        <v>1008</v>
      </c>
      <c r="E20" s="10">
        <f t="shared" si="0"/>
        <v>1089</v>
      </c>
      <c r="F20" s="11">
        <f t="shared" si="1"/>
        <v>0.5193133047210301</v>
      </c>
    </row>
    <row r="21" spans="1:6" s="2" customFormat="1" ht="15">
      <c r="A21" s="94" t="s">
        <v>122</v>
      </c>
      <c r="B21" s="95" t="s">
        <v>113</v>
      </c>
      <c r="C21" s="86">
        <v>2615</v>
      </c>
      <c r="D21" s="86">
        <v>1554</v>
      </c>
      <c r="E21" s="87">
        <f t="shared" si="0"/>
        <v>1061</v>
      </c>
      <c r="F21" s="88">
        <f t="shared" si="1"/>
        <v>0.405736137667304</v>
      </c>
    </row>
    <row r="22" spans="1:6" s="2" customFormat="1" ht="15">
      <c r="A22" s="7" t="s">
        <v>19</v>
      </c>
      <c r="B22" s="8" t="s">
        <v>7</v>
      </c>
      <c r="C22" s="9">
        <v>376</v>
      </c>
      <c r="D22" s="9">
        <v>149</v>
      </c>
      <c r="E22" s="10">
        <f t="shared" si="0"/>
        <v>227</v>
      </c>
      <c r="F22" s="11">
        <f t="shared" si="1"/>
        <v>0.6037234042553192</v>
      </c>
    </row>
    <row r="23" spans="1:6" s="2" customFormat="1" ht="15">
      <c r="A23" s="94" t="s">
        <v>123</v>
      </c>
      <c r="B23" s="95" t="s">
        <v>113</v>
      </c>
      <c r="C23" s="86">
        <v>1056</v>
      </c>
      <c r="D23" s="86">
        <v>547</v>
      </c>
      <c r="E23" s="87">
        <f t="shared" si="0"/>
        <v>509</v>
      </c>
      <c r="F23" s="88">
        <f t="shared" si="1"/>
        <v>0.4820075757575758</v>
      </c>
    </row>
    <row r="24" spans="1:6" s="2" customFormat="1" ht="15">
      <c r="A24" s="94" t="s">
        <v>124</v>
      </c>
      <c r="B24" s="95" t="s">
        <v>113</v>
      </c>
      <c r="C24" s="86">
        <v>12691</v>
      </c>
      <c r="D24" s="86">
        <v>5619</v>
      </c>
      <c r="E24" s="87">
        <f t="shared" si="0"/>
        <v>7072</v>
      </c>
      <c r="F24" s="88">
        <f t="shared" si="1"/>
        <v>0.5572452919391695</v>
      </c>
    </row>
    <row r="25" spans="1:6" s="2" customFormat="1" ht="15">
      <c r="A25" s="94" t="s">
        <v>125</v>
      </c>
      <c r="B25" s="95" t="s">
        <v>113</v>
      </c>
      <c r="C25" s="86">
        <v>231</v>
      </c>
      <c r="D25" s="86">
        <v>173</v>
      </c>
      <c r="E25" s="87">
        <f t="shared" si="0"/>
        <v>58</v>
      </c>
      <c r="F25" s="88">
        <f t="shared" si="1"/>
        <v>0.25108225108225113</v>
      </c>
    </row>
    <row r="26" spans="1:6" s="2" customFormat="1" ht="15">
      <c r="A26" s="94" t="s">
        <v>126</v>
      </c>
      <c r="B26" s="95" t="s">
        <v>113</v>
      </c>
      <c r="C26" s="86">
        <v>730</v>
      </c>
      <c r="D26" s="86">
        <v>272</v>
      </c>
      <c r="E26" s="87">
        <f t="shared" si="0"/>
        <v>458</v>
      </c>
      <c r="F26" s="88">
        <f t="shared" si="1"/>
        <v>0.6273972602739726</v>
      </c>
    </row>
    <row r="27" spans="1:6" s="2" customFormat="1" ht="15">
      <c r="A27" s="94" t="s">
        <v>127</v>
      </c>
      <c r="B27" s="95" t="s">
        <v>113</v>
      </c>
      <c r="C27" s="86">
        <v>1578</v>
      </c>
      <c r="D27" s="86">
        <v>617</v>
      </c>
      <c r="E27" s="87">
        <f t="shared" si="0"/>
        <v>961</v>
      </c>
      <c r="F27" s="88">
        <f t="shared" si="1"/>
        <v>0.6089987325728771</v>
      </c>
    </row>
    <row r="28" spans="1:7" s="2" customFormat="1" ht="15">
      <c r="A28" s="94" t="s">
        <v>128</v>
      </c>
      <c r="B28" s="95" t="s">
        <v>113</v>
      </c>
      <c r="C28" s="86">
        <v>1423</v>
      </c>
      <c r="D28" s="86">
        <v>578</v>
      </c>
      <c r="E28" s="87">
        <f t="shared" si="0"/>
        <v>845</v>
      </c>
      <c r="F28" s="89">
        <f t="shared" si="1"/>
        <v>0.5938158819395642</v>
      </c>
      <c r="G28" s="72"/>
    </row>
    <row r="29" spans="1:7" s="2" customFormat="1" ht="15">
      <c r="A29" s="7" t="s">
        <v>20</v>
      </c>
      <c r="B29" s="8" t="s">
        <v>7</v>
      </c>
      <c r="C29" s="9">
        <v>524</v>
      </c>
      <c r="D29" s="9">
        <v>438</v>
      </c>
      <c r="E29" s="10">
        <f t="shared" si="0"/>
        <v>86</v>
      </c>
      <c r="F29" s="33">
        <f t="shared" si="1"/>
        <v>0.16412213740458015</v>
      </c>
      <c r="G29" s="72"/>
    </row>
    <row r="30" spans="1:7" s="2" customFormat="1" ht="15">
      <c r="A30" s="94" t="s">
        <v>129</v>
      </c>
      <c r="B30" s="95" t="s">
        <v>113</v>
      </c>
      <c r="C30" s="86">
        <v>2908</v>
      </c>
      <c r="D30" s="86">
        <v>999</v>
      </c>
      <c r="E30" s="87">
        <f t="shared" si="0"/>
        <v>1909</v>
      </c>
      <c r="F30" s="89">
        <f t="shared" si="1"/>
        <v>0.6564649243466301</v>
      </c>
      <c r="G30" s="72"/>
    </row>
    <row r="31" spans="1:7" s="2" customFormat="1" ht="15">
      <c r="A31" s="7" t="s">
        <v>22</v>
      </c>
      <c r="B31" s="8" t="s">
        <v>7</v>
      </c>
      <c r="C31" s="9">
        <v>852</v>
      </c>
      <c r="D31" s="9">
        <v>688</v>
      </c>
      <c r="E31" s="10">
        <f t="shared" si="0"/>
        <v>164</v>
      </c>
      <c r="F31" s="33">
        <f t="shared" si="1"/>
        <v>0.19248826291079812</v>
      </c>
      <c r="G31" s="72"/>
    </row>
    <row r="32" spans="1:7" s="2" customFormat="1" ht="15">
      <c r="A32" s="7" t="s">
        <v>23</v>
      </c>
      <c r="B32" s="8" t="s">
        <v>7</v>
      </c>
      <c r="C32" s="9">
        <v>663</v>
      </c>
      <c r="D32" s="9">
        <v>479</v>
      </c>
      <c r="E32" s="10">
        <f t="shared" si="0"/>
        <v>184</v>
      </c>
      <c r="F32" s="33">
        <f t="shared" si="1"/>
        <v>0.277526395173454</v>
      </c>
      <c r="G32" s="72"/>
    </row>
    <row r="33" spans="1:7" s="2" customFormat="1" ht="15">
      <c r="A33" s="94" t="s">
        <v>130</v>
      </c>
      <c r="B33" s="95" t="s">
        <v>113</v>
      </c>
      <c r="C33" s="86">
        <v>179</v>
      </c>
      <c r="D33" s="86">
        <v>82</v>
      </c>
      <c r="E33" s="87">
        <f t="shared" si="0"/>
        <v>97</v>
      </c>
      <c r="F33" s="89">
        <f t="shared" si="1"/>
        <v>0.541899441340782</v>
      </c>
      <c r="G33" s="72"/>
    </row>
    <row r="34" spans="1:7" s="2" customFormat="1" ht="15">
      <c r="A34" s="7" t="s">
        <v>24</v>
      </c>
      <c r="B34" s="8" t="s">
        <v>7</v>
      </c>
      <c r="C34" s="9">
        <v>186</v>
      </c>
      <c r="D34" s="9">
        <v>90</v>
      </c>
      <c r="E34" s="10">
        <f t="shared" si="0"/>
        <v>96</v>
      </c>
      <c r="F34" s="33">
        <f t="shared" si="1"/>
        <v>0.5161290322580645</v>
      </c>
      <c r="G34" s="72"/>
    </row>
    <row r="35" spans="1:7" s="2" customFormat="1" ht="15">
      <c r="A35" s="94" t="s">
        <v>131</v>
      </c>
      <c r="B35" s="95" t="s">
        <v>113</v>
      </c>
      <c r="C35" s="86">
        <v>118</v>
      </c>
      <c r="D35" s="86">
        <v>66</v>
      </c>
      <c r="E35" s="87">
        <f t="shared" si="0"/>
        <v>52</v>
      </c>
      <c r="F35" s="89">
        <f t="shared" si="1"/>
        <v>0.44067796610169496</v>
      </c>
      <c r="G35" s="72"/>
    </row>
    <row r="36" spans="1:7" s="2" customFormat="1" ht="15">
      <c r="A36" s="7" t="s">
        <v>25</v>
      </c>
      <c r="B36" s="8" t="s">
        <v>7</v>
      </c>
      <c r="C36" s="9">
        <v>260</v>
      </c>
      <c r="D36" s="9">
        <v>128</v>
      </c>
      <c r="E36" s="10">
        <f t="shared" si="0"/>
        <v>132</v>
      </c>
      <c r="F36" s="33">
        <f t="shared" si="1"/>
        <v>0.5076923076923077</v>
      </c>
      <c r="G36" s="72"/>
    </row>
    <row r="37" spans="1:7" s="2" customFormat="1" ht="15">
      <c r="A37" s="94" t="s">
        <v>132</v>
      </c>
      <c r="B37" s="95" t="s">
        <v>113</v>
      </c>
      <c r="C37" s="86">
        <v>2934</v>
      </c>
      <c r="D37" s="86">
        <v>1410</v>
      </c>
      <c r="E37" s="87">
        <f t="shared" si="0"/>
        <v>1524</v>
      </c>
      <c r="F37" s="89">
        <f t="shared" si="1"/>
        <v>0.5194274028629857</v>
      </c>
      <c r="G37" s="72"/>
    </row>
    <row r="38" spans="1:7" s="2" customFormat="1" ht="15">
      <c r="A38" s="7" t="s">
        <v>26</v>
      </c>
      <c r="B38" s="8" t="s">
        <v>7</v>
      </c>
      <c r="C38" s="9">
        <v>843</v>
      </c>
      <c r="D38" s="9">
        <v>267</v>
      </c>
      <c r="E38" s="10">
        <f t="shared" si="0"/>
        <v>576</v>
      </c>
      <c r="F38" s="33">
        <f t="shared" si="1"/>
        <v>0.6832740213523132</v>
      </c>
      <c r="G38" s="72"/>
    </row>
    <row r="39" spans="1:7" s="2" customFormat="1" ht="15">
      <c r="A39" s="7" t="s">
        <v>27</v>
      </c>
      <c r="B39" s="8" t="s">
        <v>7</v>
      </c>
      <c r="C39" s="9">
        <v>208</v>
      </c>
      <c r="D39" s="9">
        <v>170</v>
      </c>
      <c r="E39" s="10">
        <f t="shared" si="0"/>
        <v>38</v>
      </c>
      <c r="F39" s="33">
        <f t="shared" si="1"/>
        <v>0.1826923076923077</v>
      </c>
      <c r="G39" s="72"/>
    </row>
    <row r="40" spans="1:7" s="2" customFormat="1" ht="15">
      <c r="A40" s="94" t="s">
        <v>133</v>
      </c>
      <c r="B40" s="95" t="s">
        <v>113</v>
      </c>
      <c r="C40" s="86">
        <v>509</v>
      </c>
      <c r="D40" s="86">
        <v>269</v>
      </c>
      <c r="E40" s="87">
        <f t="shared" si="0"/>
        <v>240</v>
      </c>
      <c r="F40" s="88">
        <f t="shared" si="1"/>
        <v>0.4715127701375246</v>
      </c>
      <c r="G40" s="72"/>
    </row>
    <row r="41" spans="1:6" s="2" customFormat="1" ht="15">
      <c r="A41" s="7" t="s">
        <v>29</v>
      </c>
      <c r="B41" s="8" t="s">
        <v>7</v>
      </c>
      <c r="C41" s="9">
        <v>194</v>
      </c>
      <c r="D41" s="9">
        <v>102</v>
      </c>
      <c r="E41" s="10">
        <f t="shared" si="0"/>
        <v>92</v>
      </c>
      <c r="F41" s="11">
        <f t="shared" si="1"/>
        <v>0.4742268041237113</v>
      </c>
    </row>
    <row r="42" spans="1:6" s="2" customFormat="1" ht="15">
      <c r="A42" s="7" t="s">
        <v>30</v>
      </c>
      <c r="B42" s="8" t="s">
        <v>7</v>
      </c>
      <c r="C42" s="9">
        <v>210</v>
      </c>
      <c r="D42" s="9">
        <v>104</v>
      </c>
      <c r="E42" s="10">
        <f t="shared" si="0"/>
        <v>106</v>
      </c>
      <c r="F42" s="11">
        <f t="shared" si="1"/>
        <v>0.5047619047619047</v>
      </c>
    </row>
    <row r="43" spans="1:6" s="2" customFormat="1" ht="15">
      <c r="A43" s="7" t="s">
        <v>32</v>
      </c>
      <c r="B43" s="8" t="s">
        <v>7</v>
      </c>
      <c r="C43" s="9">
        <v>480</v>
      </c>
      <c r="D43" s="9">
        <v>299</v>
      </c>
      <c r="E43" s="10">
        <f t="shared" si="0"/>
        <v>181</v>
      </c>
      <c r="F43" s="11">
        <f t="shared" si="1"/>
        <v>0.3770833333333333</v>
      </c>
    </row>
    <row r="44" spans="1:6" s="2" customFormat="1" ht="15">
      <c r="A44" s="94" t="s">
        <v>134</v>
      </c>
      <c r="B44" s="95" t="s">
        <v>113</v>
      </c>
      <c r="C44" s="86">
        <v>266</v>
      </c>
      <c r="D44" s="86">
        <v>94</v>
      </c>
      <c r="E44" s="87">
        <f t="shared" si="0"/>
        <v>172</v>
      </c>
      <c r="F44" s="88">
        <f t="shared" si="1"/>
        <v>0.6466165413533835</v>
      </c>
    </row>
    <row r="45" spans="1:6" s="2" customFormat="1" ht="15">
      <c r="A45" s="94" t="s">
        <v>135</v>
      </c>
      <c r="B45" s="95" t="s">
        <v>113</v>
      </c>
      <c r="C45" s="86">
        <v>1261</v>
      </c>
      <c r="D45" s="86">
        <v>547</v>
      </c>
      <c r="E45" s="87">
        <f t="shared" si="0"/>
        <v>714</v>
      </c>
      <c r="F45" s="88">
        <f t="shared" si="1"/>
        <v>0.5662172878667724</v>
      </c>
    </row>
    <row r="46" spans="1:6" s="2" customFormat="1" ht="15">
      <c r="A46" s="7" t="s">
        <v>33</v>
      </c>
      <c r="B46" s="8" t="s">
        <v>7</v>
      </c>
      <c r="C46" s="9">
        <v>232</v>
      </c>
      <c r="D46" s="9">
        <v>140</v>
      </c>
      <c r="E46" s="10">
        <f t="shared" si="0"/>
        <v>92</v>
      </c>
      <c r="F46" s="11">
        <f t="shared" si="1"/>
        <v>0.39655172413793105</v>
      </c>
    </row>
    <row r="47" spans="1:6" s="2" customFormat="1" ht="15">
      <c r="A47" s="7" t="s">
        <v>35</v>
      </c>
      <c r="B47" s="8" t="s">
        <v>7</v>
      </c>
      <c r="C47" s="9">
        <v>110</v>
      </c>
      <c r="D47" s="9">
        <v>67</v>
      </c>
      <c r="E47" s="10">
        <f t="shared" si="0"/>
        <v>43</v>
      </c>
      <c r="F47" s="11">
        <f t="shared" si="1"/>
        <v>0.3909090909090909</v>
      </c>
    </row>
    <row r="48" spans="1:6" s="2" customFormat="1" ht="15">
      <c r="A48" s="7" t="s">
        <v>36</v>
      </c>
      <c r="B48" s="8" t="s">
        <v>7</v>
      </c>
      <c r="C48" s="9">
        <v>265</v>
      </c>
      <c r="D48" s="9">
        <v>186</v>
      </c>
      <c r="E48" s="10">
        <f t="shared" si="0"/>
        <v>79</v>
      </c>
      <c r="F48" s="11">
        <f t="shared" si="1"/>
        <v>0.29811320754716986</v>
      </c>
    </row>
    <row r="49" spans="1:6" s="2" customFormat="1" ht="15">
      <c r="A49" s="94" t="s">
        <v>136</v>
      </c>
      <c r="B49" s="95" t="s">
        <v>113</v>
      </c>
      <c r="C49" s="86">
        <v>650</v>
      </c>
      <c r="D49" s="86">
        <v>311</v>
      </c>
      <c r="E49" s="87">
        <f t="shared" si="0"/>
        <v>339</v>
      </c>
      <c r="F49" s="88">
        <f t="shared" si="1"/>
        <v>0.5215384615384615</v>
      </c>
    </row>
    <row r="50" spans="1:6" s="2" customFormat="1" ht="15">
      <c r="A50" s="7" t="s">
        <v>37</v>
      </c>
      <c r="B50" s="8" t="s">
        <v>7</v>
      </c>
      <c r="C50" s="9">
        <v>712</v>
      </c>
      <c r="D50" s="9">
        <v>309</v>
      </c>
      <c r="E50" s="10">
        <f t="shared" si="0"/>
        <v>403</v>
      </c>
      <c r="F50" s="11">
        <f t="shared" si="1"/>
        <v>0.5660112359550562</v>
      </c>
    </row>
    <row r="51" spans="1:12" s="2" customFormat="1" ht="15">
      <c r="A51" s="94" t="s">
        <v>137</v>
      </c>
      <c r="B51" s="95" t="s">
        <v>113</v>
      </c>
      <c r="C51" s="86">
        <v>767</v>
      </c>
      <c r="D51" s="86">
        <v>335</v>
      </c>
      <c r="E51" s="87">
        <f t="shared" si="0"/>
        <v>432</v>
      </c>
      <c r="F51" s="88">
        <f t="shared" si="1"/>
        <v>0.5632333767926988</v>
      </c>
      <c r="H51"/>
      <c r="I51"/>
      <c r="J51"/>
      <c r="K51"/>
      <c r="L51"/>
    </row>
    <row r="52" spans="1:12" s="2" customFormat="1" ht="15">
      <c r="A52" s="94" t="s">
        <v>138</v>
      </c>
      <c r="B52" s="95" t="s">
        <v>113</v>
      </c>
      <c r="C52" s="86">
        <v>657</v>
      </c>
      <c r="D52" s="86">
        <v>314</v>
      </c>
      <c r="E52" s="87">
        <f t="shared" si="0"/>
        <v>343</v>
      </c>
      <c r="F52" s="88">
        <f t="shared" si="1"/>
        <v>0.5220700152207002</v>
      </c>
      <c r="H52"/>
      <c r="I52"/>
      <c r="J52"/>
      <c r="K52"/>
      <c r="L52"/>
    </row>
    <row r="53" spans="1:12" s="2" customFormat="1" ht="15">
      <c r="A53" s="94" t="s">
        <v>139</v>
      </c>
      <c r="B53" s="95" t="s">
        <v>113</v>
      </c>
      <c r="C53" s="86">
        <v>267</v>
      </c>
      <c r="D53" s="86">
        <v>84</v>
      </c>
      <c r="E53" s="87">
        <f t="shared" si="0"/>
        <v>183</v>
      </c>
      <c r="F53" s="88">
        <f t="shared" si="1"/>
        <v>0.6853932584269663</v>
      </c>
      <c r="H53"/>
      <c r="I53"/>
      <c r="J53"/>
      <c r="K53"/>
      <c r="L53"/>
    </row>
    <row r="54" spans="1:12" s="2" customFormat="1" ht="15">
      <c r="A54" s="94" t="s">
        <v>140</v>
      </c>
      <c r="B54" s="95" t="s">
        <v>113</v>
      </c>
      <c r="C54" s="86">
        <v>174</v>
      </c>
      <c r="D54" s="86">
        <v>99</v>
      </c>
      <c r="E54" s="87">
        <f t="shared" si="0"/>
        <v>75</v>
      </c>
      <c r="F54" s="88">
        <f t="shared" si="1"/>
        <v>0.43103448275862066</v>
      </c>
      <c r="H54"/>
      <c r="I54"/>
      <c r="J54"/>
      <c r="K54"/>
      <c r="L54"/>
    </row>
    <row r="55" spans="1:12" s="2" customFormat="1" ht="15">
      <c r="A55" s="7" t="s">
        <v>38</v>
      </c>
      <c r="B55" s="8" t="s">
        <v>7</v>
      </c>
      <c r="C55" s="9">
        <v>5522</v>
      </c>
      <c r="D55" s="9">
        <v>4564</v>
      </c>
      <c r="E55" s="10">
        <f t="shared" si="0"/>
        <v>958</v>
      </c>
      <c r="F55" s="11">
        <f t="shared" si="1"/>
        <v>0.1734878667149583</v>
      </c>
      <c r="H55"/>
      <c r="I55"/>
      <c r="J55"/>
      <c r="K55"/>
      <c r="L55"/>
    </row>
    <row r="56" spans="1:12" s="2" customFormat="1" ht="15">
      <c r="A56" s="94" t="s">
        <v>141</v>
      </c>
      <c r="B56" s="95" t="s">
        <v>113</v>
      </c>
      <c r="C56" s="86">
        <v>857</v>
      </c>
      <c r="D56" s="86">
        <v>271</v>
      </c>
      <c r="E56" s="87">
        <f t="shared" si="0"/>
        <v>586</v>
      </c>
      <c r="F56" s="88">
        <f t="shared" si="1"/>
        <v>0.6837806301050176</v>
      </c>
      <c r="H56"/>
      <c r="I56"/>
      <c r="J56"/>
      <c r="K56"/>
      <c r="L56"/>
    </row>
    <row r="57" spans="1:12" s="2" customFormat="1" ht="15">
      <c r="A57" s="7" t="s">
        <v>40</v>
      </c>
      <c r="B57" s="8" t="s">
        <v>7</v>
      </c>
      <c r="C57" s="9">
        <v>1502</v>
      </c>
      <c r="D57" s="9">
        <v>933</v>
      </c>
      <c r="E57" s="10">
        <f t="shared" si="0"/>
        <v>569</v>
      </c>
      <c r="F57" s="11">
        <f t="shared" si="1"/>
        <v>0.37882822902796276</v>
      </c>
      <c r="H57"/>
      <c r="I57"/>
      <c r="J57"/>
      <c r="K57"/>
      <c r="L57"/>
    </row>
    <row r="58" spans="1:12" s="2" customFormat="1" ht="15">
      <c r="A58" s="7" t="s">
        <v>42</v>
      </c>
      <c r="B58" s="8" t="s">
        <v>7</v>
      </c>
      <c r="C58" s="9">
        <v>126</v>
      </c>
      <c r="D58" s="9">
        <v>104</v>
      </c>
      <c r="E58" s="10">
        <f t="shared" si="0"/>
        <v>22</v>
      </c>
      <c r="F58" s="11">
        <f t="shared" si="1"/>
        <v>0.17460317460317465</v>
      </c>
      <c r="H58"/>
      <c r="I58"/>
      <c r="J58"/>
      <c r="K58"/>
      <c r="L58"/>
    </row>
    <row r="59" spans="1:12" s="2" customFormat="1" ht="17.25">
      <c r="A59" s="45" t="s">
        <v>108</v>
      </c>
      <c r="B59" s="46"/>
      <c r="C59" s="47">
        <f>SUM(C3:C58)</f>
        <v>57851</v>
      </c>
      <c r="D59" s="48">
        <f>SUM(D3:D58)</f>
        <v>30081</v>
      </c>
      <c r="E59" s="49">
        <f>SUM(E3:E58)</f>
        <v>27770</v>
      </c>
      <c r="F59" s="50">
        <f t="shared" si="1"/>
        <v>0.48002627439456536</v>
      </c>
      <c r="H59"/>
      <c r="I59"/>
      <c r="J59"/>
      <c r="K59"/>
      <c r="L59"/>
    </row>
    <row r="60" spans="1:12" s="2" customFormat="1" ht="15">
      <c r="A60" s="73"/>
      <c r="B60" s="74"/>
      <c r="C60" s="75"/>
      <c r="D60" s="75"/>
      <c r="E60" s="76"/>
      <c r="F60" s="77"/>
      <c r="H60"/>
      <c r="I60"/>
      <c r="J60"/>
      <c r="K60"/>
      <c r="L60"/>
    </row>
    <row r="61" spans="1:12" s="2" customFormat="1" ht="15.75" thickBot="1">
      <c r="A61" s="73"/>
      <c r="B61" s="74"/>
      <c r="C61" s="75"/>
      <c r="D61" s="75"/>
      <c r="E61" s="76"/>
      <c r="F61" s="77"/>
      <c r="H61"/>
      <c r="I61"/>
      <c r="J61"/>
      <c r="K61"/>
      <c r="L61"/>
    </row>
    <row r="62" spans="1:4" ht="15">
      <c r="A62" s="78" t="s">
        <v>142</v>
      </c>
      <c r="B62" s="79"/>
      <c r="C62" s="79"/>
      <c r="D62" s="80"/>
    </row>
    <row r="63" spans="1:4" ht="15">
      <c r="A63" s="55" t="s">
        <v>44</v>
      </c>
      <c r="B63" s="56"/>
      <c r="C63" s="57"/>
      <c r="D63" s="58"/>
    </row>
    <row r="64" spans="1:4" ht="15">
      <c r="A64" s="55"/>
      <c r="B64" s="56"/>
      <c r="C64" s="57"/>
      <c r="D64" s="58"/>
    </row>
    <row r="65" spans="1:4" ht="15">
      <c r="A65" s="59" t="s">
        <v>45</v>
      </c>
      <c r="B65" s="60"/>
      <c r="C65" s="60"/>
      <c r="D65" s="61"/>
    </row>
    <row r="66" spans="1:4" ht="15">
      <c r="A66" s="63" t="s">
        <v>110</v>
      </c>
      <c r="B66" s="64"/>
      <c r="C66" s="64"/>
      <c r="D66" s="65"/>
    </row>
    <row r="67" spans="1:6" ht="15.75" thickBot="1">
      <c r="A67" s="66"/>
      <c r="B67" s="67"/>
      <c r="C67" s="67"/>
      <c r="D67" s="68"/>
      <c r="F67" s="81"/>
    </row>
  </sheetData>
  <mergeCells count="7">
    <mergeCell ref="A63:D64"/>
    <mergeCell ref="A65:D65"/>
    <mergeCell ref="A66:D67"/>
    <mergeCell ref="A1:F1"/>
    <mergeCell ref="G6:L6"/>
    <mergeCell ref="H13:P13"/>
    <mergeCell ref="A62:D62"/>
  </mergeCells>
  <hyperlinks>
    <hyperlink ref="A66:D67" r:id="rId1" display="per la ripartizione gestori/comuni cfr. http://www.acqua.gov.it/index.php?id=40&amp;tx_wfqbe_pi1%5Bshowpage%5D%5B2%5D=31 "/>
    <hyperlink ref="H13:P13" r:id="rId2" display="(***) Fonte: Delibera Autorità Idrica Toscana n. 32 del 5 ottobre 2016 (Allegato n.1), pag. 6"/>
  </hyperlinks>
  <printOptions/>
  <pageMargins left="0.75" right="0.75" top="1" bottom="1" header="0.5" footer="0.5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6">
      <selection activeCell="E28" sqref="E28"/>
    </sheetView>
  </sheetViews>
  <sheetFormatPr defaultColWidth="9.140625" defaultRowHeight="15"/>
  <cols>
    <col min="1" max="1" width="29.28125" style="0" customWidth="1"/>
    <col min="2" max="2" width="6.421875" style="0" bestFit="1" customWidth="1"/>
    <col min="3" max="3" width="27.421875" style="0" customWidth="1"/>
    <col min="4" max="4" width="16.7109375" style="0" customWidth="1"/>
    <col min="5" max="5" width="17.8515625" style="0" customWidth="1"/>
    <col min="6" max="6" width="17.140625" style="0" customWidth="1"/>
  </cols>
  <sheetData>
    <row r="1" spans="1:6" ht="21">
      <c r="A1" s="29" t="s">
        <v>143</v>
      </c>
      <c r="B1" s="29"/>
      <c r="C1" s="29"/>
      <c r="D1" s="29"/>
      <c r="E1" s="29"/>
      <c r="F1" s="29"/>
    </row>
    <row r="2" spans="1:6" ht="34.5">
      <c r="A2" s="30" t="s">
        <v>0</v>
      </c>
      <c r="B2" s="30" t="s">
        <v>1</v>
      </c>
      <c r="C2" s="31" t="s">
        <v>2</v>
      </c>
      <c r="D2" s="31" t="s">
        <v>3</v>
      </c>
      <c r="E2" s="31" t="s">
        <v>4</v>
      </c>
      <c r="F2" s="32" t="s">
        <v>5</v>
      </c>
    </row>
    <row r="3" spans="1:6" ht="15">
      <c r="A3" s="84" t="s">
        <v>144</v>
      </c>
      <c r="B3" s="85" t="s">
        <v>145</v>
      </c>
      <c r="C3" s="86">
        <v>448</v>
      </c>
      <c r="D3" s="86">
        <v>278</v>
      </c>
      <c r="E3" s="87">
        <f aca="true" t="shared" si="0" ref="E3:E35">SUM(C3-D3)</f>
        <v>170</v>
      </c>
      <c r="F3" s="88">
        <f aca="true" t="shared" si="1" ref="F3:F36">(1-D3/C3)</f>
        <v>0.3794642857142857</v>
      </c>
    </row>
    <row r="4" spans="1:6" s="2" customFormat="1" ht="15.75" thickBot="1">
      <c r="A4" s="84" t="s">
        <v>146</v>
      </c>
      <c r="B4" s="85" t="s">
        <v>145</v>
      </c>
      <c r="C4" s="86">
        <v>2214</v>
      </c>
      <c r="D4" s="86">
        <v>869</v>
      </c>
      <c r="E4" s="87">
        <f t="shared" si="0"/>
        <v>1345</v>
      </c>
      <c r="F4" s="88">
        <f t="shared" si="1"/>
        <v>0.6074977416440831</v>
      </c>
    </row>
    <row r="5" spans="1:17" ht="15">
      <c r="A5" s="84" t="s">
        <v>147</v>
      </c>
      <c r="B5" s="85" t="s">
        <v>145</v>
      </c>
      <c r="C5" s="86">
        <v>782</v>
      </c>
      <c r="D5" s="86">
        <v>389</v>
      </c>
      <c r="E5" s="87">
        <f t="shared" si="0"/>
        <v>393</v>
      </c>
      <c r="F5" s="89">
        <f t="shared" si="1"/>
        <v>0.5025575447570332</v>
      </c>
      <c r="G5" s="82" t="s">
        <v>70</v>
      </c>
      <c r="H5" s="83"/>
      <c r="I5" s="83"/>
      <c r="J5" s="83"/>
      <c r="K5" s="83"/>
      <c r="L5" s="83"/>
      <c r="M5" s="37"/>
      <c r="N5" s="37"/>
      <c r="O5" s="37"/>
      <c r="P5" s="37"/>
      <c r="Q5" s="38"/>
    </row>
    <row r="6" spans="1:17" s="2" customFormat="1" ht="15">
      <c r="A6" s="84" t="s">
        <v>148</v>
      </c>
      <c r="B6" s="85" t="s">
        <v>145</v>
      </c>
      <c r="C6" s="86">
        <v>689</v>
      </c>
      <c r="D6" s="86">
        <v>382</v>
      </c>
      <c r="E6" s="87">
        <f t="shared" si="0"/>
        <v>307</v>
      </c>
      <c r="F6" s="89">
        <f t="shared" si="1"/>
        <v>0.44557329462989836</v>
      </c>
      <c r="G6" s="39"/>
      <c r="Q6" s="40"/>
    </row>
    <row r="7" spans="1:17" ht="15">
      <c r="A7" s="84" t="s">
        <v>149</v>
      </c>
      <c r="B7" s="85" t="s">
        <v>145</v>
      </c>
      <c r="C7" s="86">
        <v>97</v>
      </c>
      <c r="D7" s="86">
        <v>40</v>
      </c>
      <c r="E7" s="87">
        <f t="shared" si="0"/>
        <v>57</v>
      </c>
      <c r="F7" s="89">
        <f t="shared" si="1"/>
        <v>0.5876288659793815</v>
      </c>
      <c r="G7" s="39"/>
      <c r="H7" s="2"/>
      <c r="I7" s="2"/>
      <c r="J7" s="2"/>
      <c r="K7" s="2"/>
      <c r="L7" s="2"/>
      <c r="M7" s="2"/>
      <c r="N7" s="2"/>
      <c r="O7" s="2"/>
      <c r="P7" s="2"/>
      <c r="Q7" s="40"/>
    </row>
    <row r="8" spans="1:17" s="2" customFormat="1" ht="15">
      <c r="A8" s="84" t="s">
        <v>150</v>
      </c>
      <c r="B8" s="85" t="s">
        <v>52</v>
      </c>
      <c r="C8" s="86">
        <v>219</v>
      </c>
      <c r="D8" s="86">
        <v>86</v>
      </c>
      <c r="E8" s="87">
        <f t="shared" si="0"/>
        <v>133</v>
      </c>
      <c r="F8" s="89">
        <f t="shared" si="1"/>
        <v>0.6073059360730594</v>
      </c>
      <c r="G8" s="39"/>
      <c r="Q8" s="40"/>
    </row>
    <row r="9" spans="1:17" s="2" customFormat="1" ht="15">
      <c r="A9" s="84" t="s">
        <v>151</v>
      </c>
      <c r="B9" s="85" t="s">
        <v>145</v>
      </c>
      <c r="C9" s="86">
        <v>1573</v>
      </c>
      <c r="D9" s="86">
        <v>747</v>
      </c>
      <c r="E9" s="87">
        <f t="shared" si="0"/>
        <v>826</v>
      </c>
      <c r="F9" s="89">
        <f t="shared" si="1"/>
        <v>0.5251112523839796</v>
      </c>
      <c r="G9" s="39"/>
      <c r="Q9" s="40"/>
    </row>
    <row r="10" spans="1:17" s="2" customFormat="1" ht="15">
      <c r="A10" s="84" t="s">
        <v>152</v>
      </c>
      <c r="B10" s="85" t="s">
        <v>52</v>
      </c>
      <c r="C10" s="86">
        <v>413</v>
      </c>
      <c r="D10" s="86">
        <v>124</v>
      </c>
      <c r="E10" s="87">
        <f t="shared" si="0"/>
        <v>289</v>
      </c>
      <c r="F10" s="89">
        <f t="shared" si="1"/>
        <v>0.6997578692493946</v>
      </c>
      <c r="G10" s="39"/>
      <c r="Q10" s="40"/>
    </row>
    <row r="11" spans="1:17" s="2" customFormat="1" ht="30">
      <c r="A11" s="84" t="s">
        <v>153</v>
      </c>
      <c r="B11" s="85" t="s">
        <v>52</v>
      </c>
      <c r="C11" s="86">
        <v>301</v>
      </c>
      <c r="D11" s="86">
        <v>129</v>
      </c>
      <c r="E11" s="87">
        <f t="shared" si="0"/>
        <v>172</v>
      </c>
      <c r="F11" s="89">
        <f t="shared" si="1"/>
        <v>0.5714285714285714</v>
      </c>
      <c r="G11" s="39"/>
      <c r="Q11" s="40"/>
    </row>
    <row r="12" spans="1:17" s="2" customFormat="1" ht="15">
      <c r="A12" s="84" t="s">
        <v>154</v>
      </c>
      <c r="B12" s="85" t="s">
        <v>145</v>
      </c>
      <c r="C12" s="86">
        <v>2873</v>
      </c>
      <c r="D12" s="86">
        <v>1966</v>
      </c>
      <c r="E12" s="87">
        <f t="shared" si="0"/>
        <v>907</v>
      </c>
      <c r="F12" s="89">
        <f t="shared" si="1"/>
        <v>0.31569787678384964</v>
      </c>
      <c r="G12" s="39"/>
      <c r="Q12" s="40"/>
    </row>
    <row r="13" spans="1:17" s="2" customFormat="1" ht="15">
      <c r="A13" s="84" t="s">
        <v>155</v>
      </c>
      <c r="B13" s="85" t="s">
        <v>145</v>
      </c>
      <c r="C13" s="86">
        <v>1361</v>
      </c>
      <c r="D13" s="86">
        <v>1094</v>
      </c>
      <c r="E13" s="87">
        <f t="shared" si="0"/>
        <v>267</v>
      </c>
      <c r="F13" s="89">
        <f t="shared" si="1"/>
        <v>0.19617927994121964</v>
      </c>
      <c r="G13" s="39"/>
      <c r="Q13" s="40"/>
    </row>
    <row r="14" spans="1:17" s="2" customFormat="1" ht="15">
      <c r="A14" s="84" t="s">
        <v>156</v>
      </c>
      <c r="B14" s="85" t="s">
        <v>52</v>
      </c>
      <c r="C14" s="86">
        <v>102</v>
      </c>
      <c r="D14" s="86">
        <v>76</v>
      </c>
      <c r="E14" s="87">
        <f t="shared" si="0"/>
        <v>26</v>
      </c>
      <c r="F14" s="89">
        <f t="shared" si="1"/>
        <v>0.2549019607843137</v>
      </c>
      <c r="G14" s="39"/>
      <c r="Q14" s="40"/>
    </row>
    <row r="15" spans="1:17" s="2" customFormat="1" ht="15">
      <c r="A15" s="84" t="s">
        <v>157</v>
      </c>
      <c r="B15" s="85" t="s">
        <v>145</v>
      </c>
      <c r="C15" s="86">
        <v>13257</v>
      </c>
      <c r="D15" s="86">
        <v>10086</v>
      </c>
      <c r="E15" s="87">
        <f t="shared" si="0"/>
        <v>3171</v>
      </c>
      <c r="F15" s="89">
        <f t="shared" si="1"/>
        <v>0.2391943878705589</v>
      </c>
      <c r="G15" s="39"/>
      <c r="Q15" s="40"/>
    </row>
    <row r="16" spans="1:17" s="2" customFormat="1" ht="15">
      <c r="A16" s="84" t="s">
        <v>158</v>
      </c>
      <c r="B16" s="85" t="s">
        <v>145</v>
      </c>
      <c r="C16" s="86">
        <v>485</v>
      </c>
      <c r="D16" s="86">
        <v>268</v>
      </c>
      <c r="E16" s="87">
        <f t="shared" si="0"/>
        <v>217</v>
      </c>
      <c r="F16" s="89">
        <f t="shared" si="1"/>
        <v>0.4474226804123711</v>
      </c>
      <c r="G16" s="39"/>
      <c r="Q16" s="40"/>
    </row>
    <row r="17" spans="1:17" s="2" customFormat="1" ht="15">
      <c r="A17" s="84" t="s">
        <v>159</v>
      </c>
      <c r="B17" s="85" t="s">
        <v>145</v>
      </c>
      <c r="C17" s="86">
        <v>576</v>
      </c>
      <c r="D17" s="86">
        <v>180</v>
      </c>
      <c r="E17" s="87">
        <f t="shared" si="0"/>
        <v>396</v>
      </c>
      <c r="F17" s="89">
        <f t="shared" si="1"/>
        <v>0.6875</v>
      </c>
      <c r="G17" s="39"/>
      <c r="Q17" s="40"/>
    </row>
    <row r="18" spans="1:17" s="2" customFormat="1" ht="30">
      <c r="A18" s="84" t="s">
        <v>160</v>
      </c>
      <c r="B18" s="85" t="s">
        <v>52</v>
      </c>
      <c r="C18" s="86">
        <v>209</v>
      </c>
      <c r="D18" s="86">
        <v>116</v>
      </c>
      <c r="E18" s="87">
        <f t="shared" si="0"/>
        <v>93</v>
      </c>
      <c r="F18" s="89">
        <f t="shared" si="1"/>
        <v>0.4449760765550239</v>
      </c>
      <c r="G18" s="39"/>
      <c r="Q18" s="40"/>
    </row>
    <row r="19" spans="1:17" s="2" customFormat="1" ht="15">
      <c r="A19" s="84" t="s">
        <v>161</v>
      </c>
      <c r="B19" s="85" t="s">
        <v>52</v>
      </c>
      <c r="C19" s="86">
        <v>158</v>
      </c>
      <c r="D19" s="86">
        <v>138</v>
      </c>
      <c r="E19" s="87">
        <f t="shared" si="0"/>
        <v>20</v>
      </c>
      <c r="F19" s="89">
        <f t="shared" si="1"/>
        <v>0.12658227848101267</v>
      </c>
      <c r="G19" s="39"/>
      <c r="Q19" s="40"/>
    </row>
    <row r="20" spans="1:17" s="2" customFormat="1" ht="15">
      <c r="A20" s="84" t="s">
        <v>162</v>
      </c>
      <c r="B20" s="85" t="s">
        <v>52</v>
      </c>
      <c r="C20" s="86">
        <v>125</v>
      </c>
      <c r="D20" s="86">
        <v>55</v>
      </c>
      <c r="E20" s="87">
        <f t="shared" si="0"/>
        <v>70</v>
      </c>
      <c r="F20" s="89">
        <f t="shared" si="1"/>
        <v>0.56</v>
      </c>
      <c r="G20" s="39"/>
      <c r="Q20" s="40"/>
    </row>
    <row r="21" spans="1:17" s="2" customFormat="1" ht="15">
      <c r="A21" s="84" t="s">
        <v>163</v>
      </c>
      <c r="B21" s="85" t="s">
        <v>52</v>
      </c>
      <c r="C21" s="86">
        <v>69</v>
      </c>
      <c r="D21" s="86">
        <v>37</v>
      </c>
      <c r="E21" s="87">
        <f t="shared" si="0"/>
        <v>32</v>
      </c>
      <c r="F21" s="89">
        <f t="shared" si="1"/>
        <v>0.46376811594202894</v>
      </c>
      <c r="G21" s="39"/>
      <c r="Q21" s="40"/>
    </row>
    <row r="22" spans="1:17" s="2" customFormat="1" ht="15">
      <c r="A22" s="84" t="s">
        <v>164</v>
      </c>
      <c r="B22" s="85" t="s">
        <v>145</v>
      </c>
      <c r="C22" s="86">
        <v>5136</v>
      </c>
      <c r="D22" s="86">
        <v>2576</v>
      </c>
      <c r="E22" s="87">
        <f t="shared" si="0"/>
        <v>2560</v>
      </c>
      <c r="F22" s="89">
        <f t="shared" si="1"/>
        <v>0.49844236760124616</v>
      </c>
      <c r="G22" s="39"/>
      <c r="Q22" s="40"/>
    </row>
    <row r="23" spans="1:17" s="2" customFormat="1" ht="15">
      <c r="A23" s="84" t="s">
        <v>165</v>
      </c>
      <c r="B23" s="85" t="s">
        <v>52</v>
      </c>
      <c r="C23" s="86">
        <v>577</v>
      </c>
      <c r="D23" s="86">
        <v>289</v>
      </c>
      <c r="E23" s="87">
        <f t="shared" si="0"/>
        <v>288</v>
      </c>
      <c r="F23" s="89">
        <f t="shared" si="1"/>
        <v>0.49913344887348354</v>
      </c>
      <c r="G23" s="39"/>
      <c r="Q23" s="40"/>
    </row>
    <row r="24" spans="1:17" s="2" customFormat="1" ht="15">
      <c r="A24" s="84" t="s">
        <v>166</v>
      </c>
      <c r="B24" s="85" t="s">
        <v>145</v>
      </c>
      <c r="C24" s="86">
        <v>651</v>
      </c>
      <c r="D24" s="86">
        <v>250</v>
      </c>
      <c r="E24" s="87">
        <f t="shared" si="0"/>
        <v>401</v>
      </c>
      <c r="F24" s="89">
        <f t="shared" si="1"/>
        <v>0.6159754224270353</v>
      </c>
      <c r="G24" s="39"/>
      <c r="Q24" s="40"/>
    </row>
    <row r="25" spans="1:17" s="2" customFormat="1" ht="15">
      <c r="A25" s="84" t="s">
        <v>167</v>
      </c>
      <c r="B25" s="85" t="s">
        <v>145</v>
      </c>
      <c r="C25" s="86">
        <v>1632</v>
      </c>
      <c r="D25" s="86">
        <v>859</v>
      </c>
      <c r="E25" s="87">
        <f t="shared" si="0"/>
        <v>773</v>
      </c>
      <c r="F25" s="89">
        <f t="shared" si="1"/>
        <v>0.4736519607843137</v>
      </c>
      <c r="G25" s="39"/>
      <c r="Q25" s="40"/>
    </row>
    <row r="26" spans="1:17" s="2" customFormat="1" ht="15">
      <c r="A26" s="7" t="s">
        <v>31</v>
      </c>
      <c r="B26" s="8" t="s">
        <v>7</v>
      </c>
      <c r="C26" s="9">
        <v>88</v>
      </c>
      <c r="D26" s="9">
        <v>53</v>
      </c>
      <c r="E26" s="10">
        <f t="shared" si="0"/>
        <v>35</v>
      </c>
      <c r="F26" s="33">
        <f t="shared" si="1"/>
        <v>0.3977272727272727</v>
      </c>
      <c r="G26" s="39"/>
      <c r="Q26" s="40"/>
    </row>
    <row r="27" spans="1:17" s="2" customFormat="1" ht="15">
      <c r="A27" s="84" t="s">
        <v>168</v>
      </c>
      <c r="B27" s="85" t="s">
        <v>145</v>
      </c>
      <c r="C27" s="86">
        <v>468</v>
      </c>
      <c r="D27" s="86">
        <v>193</v>
      </c>
      <c r="E27" s="87">
        <f t="shared" si="0"/>
        <v>275</v>
      </c>
      <c r="F27" s="89">
        <f t="shared" si="1"/>
        <v>0.5876068376068376</v>
      </c>
      <c r="G27" s="39"/>
      <c r="Q27" s="40"/>
    </row>
    <row r="28" spans="1:17" s="2" customFormat="1" ht="15">
      <c r="A28" s="84" t="s">
        <v>169</v>
      </c>
      <c r="B28" s="85" t="s">
        <v>145</v>
      </c>
      <c r="C28" s="86">
        <v>454</v>
      </c>
      <c r="D28" s="86">
        <v>100</v>
      </c>
      <c r="E28" s="87">
        <f t="shared" si="0"/>
        <v>354</v>
      </c>
      <c r="F28" s="89">
        <f t="shared" si="1"/>
        <v>0.7797356828193833</v>
      </c>
      <c r="G28" s="39"/>
      <c r="Q28" s="40"/>
    </row>
    <row r="29" spans="1:17" s="2" customFormat="1" ht="15">
      <c r="A29" s="84" t="s">
        <v>170</v>
      </c>
      <c r="B29" s="85" t="s">
        <v>52</v>
      </c>
      <c r="C29" s="86">
        <v>202</v>
      </c>
      <c r="D29" s="86">
        <v>85</v>
      </c>
      <c r="E29" s="87">
        <f t="shared" si="0"/>
        <v>117</v>
      </c>
      <c r="F29" s="89">
        <f t="shared" si="1"/>
        <v>0.5792079207920793</v>
      </c>
      <c r="G29" s="39"/>
      <c r="Q29" s="40"/>
    </row>
    <row r="30" spans="1:17" s="2" customFormat="1" ht="15">
      <c r="A30" s="84" t="s">
        <v>171</v>
      </c>
      <c r="B30" s="85" t="s">
        <v>145</v>
      </c>
      <c r="C30" s="86">
        <v>3629</v>
      </c>
      <c r="D30" s="86">
        <v>2190</v>
      </c>
      <c r="E30" s="87">
        <f t="shared" si="0"/>
        <v>1439</v>
      </c>
      <c r="F30" s="89">
        <f t="shared" si="1"/>
        <v>0.39652796913750343</v>
      </c>
      <c r="G30" s="39"/>
      <c r="Q30" s="40"/>
    </row>
    <row r="31" spans="1:17" s="2" customFormat="1" ht="15">
      <c r="A31" s="84" t="s">
        <v>172</v>
      </c>
      <c r="B31" s="85" t="s">
        <v>145</v>
      </c>
      <c r="C31" s="86">
        <v>1792</v>
      </c>
      <c r="D31" s="86">
        <v>898</v>
      </c>
      <c r="E31" s="87">
        <f t="shared" si="0"/>
        <v>894</v>
      </c>
      <c r="F31" s="89">
        <f t="shared" si="1"/>
        <v>0.4988839285714286</v>
      </c>
      <c r="G31" s="39"/>
      <c r="Q31" s="40"/>
    </row>
    <row r="32" spans="1:17" s="2" customFormat="1" ht="15">
      <c r="A32" s="84" t="s">
        <v>173</v>
      </c>
      <c r="B32" s="85" t="s">
        <v>52</v>
      </c>
      <c r="C32" s="86">
        <v>282</v>
      </c>
      <c r="D32" s="86">
        <v>127</v>
      </c>
      <c r="E32" s="87">
        <f t="shared" si="0"/>
        <v>155</v>
      </c>
      <c r="F32" s="89">
        <f t="shared" si="1"/>
        <v>0.549645390070922</v>
      </c>
      <c r="G32" s="39"/>
      <c r="Q32" s="40"/>
    </row>
    <row r="33" spans="1:17" s="2" customFormat="1" ht="15">
      <c r="A33" s="84" t="s">
        <v>174</v>
      </c>
      <c r="B33" s="85" t="s">
        <v>145</v>
      </c>
      <c r="C33" s="86">
        <v>122</v>
      </c>
      <c r="D33" s="86">
        <v>33</v>
      </c>
      <c r="E33" s="87">
        <f t="shared" si="0"/>
        <v>89</v>
      </c>
      <c r="F33" s="89">
        <f t="shared" si="1"/>
        <v>0.7295081967213115</v>
      </c>
      <c r="G33" s="39"/>
      <c r="H33" s="71" t="s">
        <v>175</v>
      </c>
      <c r="I33" s="71"/>
      <c r="J33" s="71"/>
      <c r="K33" s="71"/>
      <c r="L33" s="71"/>
      <c r="M33" s="71"/>
      <c r="N33" s="71"/>
      <c r="O33" s="71"/>
      <c r="P33" s="71"/>
      <c r="Q33" s="40"/>
    </row>
    <row r="34" spans="1:17" s="2" customFormat="1" ht="15.75" thickBot="1">
      <c r="A34" s="84" t="s">
        <v>176</v>
      </c>
      <c r="B34" s="85" t="s">
        <v>145</v>
      </c>
      <c r="C34" s="86">
        <v>392</v>
      </c>
      <c r="D34" s="86">
        <v>190</v>
      </c>
      <c r="E34" s="87">
        <f t="shared" si="0"/>
        <v>202</v>
      </c>
      <c r="F34" s="89">
        <f t="shared" si="1"/>
        <v>0.5153061224489797</v>
      </c>
      <c r="G34" s="41"/>
      <c r="H34" s="43"/>
      <c r="I34" s="43"/>
      <c r="J34" s="43"/>
      <c r="K34" s="43"/>
      <c r="L34" s="43"/>
      <c r="M34" s="43"/>
      <c r="N34" s="43"/>
      <c r="O34" s="43"/>
      <c r="P34" s="43"/>
      <c r="Q34" s="44"/>
    </row>
    <row r="35" spans="1:6" s="2" customFormat="1" ht="15">
      <c r="A35" s="84" t="s">
        <v>177</v>
      </c>
      <c r="B35" s="85" t="s">
        <v>52</v>
      </c>
      <c r="C35" s="86">
        <v>1085</v>
      </c>
      <c r="D35" s="86">
        <v>749</v>
      </c>
      <c r="E35" s="87">
        <f t="shared" si="0"/>
        <v>336</v>
      </c>
      <c r="F35" s="88">
        <f t="shared" si="1"/>
        <v>0.3096774193548387</v>
      </c>
    </row>
    <row r="36" spans="1:12" s="2" customFormat="1" ht="17.25">
      <c r="A36" s="45" t="s">
        <v>108</v>
      </c>
      <c r="B36" s="46"/>
      <c r="C36" s="47">
        <f>SUM(C3:C35)</f>
        <v>42461</v>
      </c>
      <c r="D36" s="48">
        <f>SUM(D3:D35)</f>
        <v>25652</v>
      </c>
      <c r="E36" s="49">
        <f>SUM(E3:E35)</f>
        <v>16809</v>
      </c>
      <c r="F36" s="50">
        <f t="shared" si="1"/>
        <v>0.3958691505145898</v>
      </c>
      <c r="H36"/>
      <c r="I36"/>
      <c r="J36"/>
      <c r="K36"/>
      <c r="L36"/>
    </row>
    <row r="37" spans="1:18" s="2" customFormat="1" ht="15">
      <c r="A37" s="73"/>
      <c r="B37" s="74"/>
      <c r="C37" s="75"/>
      <c r="D37" s="75"/>
      <c r="E37" s="76"/>
      <c r="F37" s="77"/>
      <c r="G37"/>
      <c r="H37"/>
      <c r="I37"/>
      <c r="J37"/>
      <c r="K37"/>
      <c r="L37"/>
      <c r="M37"/>
      <c r="N37"/>
      <c r="O37"/>
      <c r="P37"/>
      <c r="Q37"/>
      <c r="R37"/>
    </row>
    <row r="38" spans="1:6" s="2" customFormat="1" ht="15.75" thickBot="1">
      <c r="A38" s="73"/>
      <c r="B38" s="74"/>
      <c r="C38" s="75"/>
      <c r="D38" s="75"/>
      <c r="E38" s="76"/>
      <c r="F38" s="77"/>
    </row>
    <row r="39" spans="1:4" ht="15">
      <c r="A39" s="78" t="s">
        <v>178</v>
      </c>
      <c r="B39" s="79"/>
      <c r="C39" s="79"/>
      <c r="D39" s="80"/>
    </row>
    <row r="40" spans="1:18" ht="15">
      <c r="A40" s="55" t="s">
        <v>44</v>
      </c>
      <c r="B40" s="56"/>
      <c r="C40" s="57"/>
      <c r="D40" s="58"/>
      <c r="R40" s="2"/>
    </row>
    <row r="41" spans="1:18" ht="15">
      <c r="A41" s="55"/>
      <c r="B41" s="56"/>
      <c r="C41" s="57"/>
      <c r="D41" s="58"/>
      <c r="R41" s="2"/>
    </row>
    <row r="42" spans="1:18" ht="15">
      <c r="A42" s="59" t="s">
        <v>45</v>
      </c>
      <c r="B42" s="60"/>
      <c r="C42" s="60"/>
      <c r="D42" s="61"/>
      <c r="R42" s="2"/>
    </row>
    <row r="43" spans="1:18" ht="15">
      <c r="A43" s="63" t="s">
        <v>110</v>
      </c>
      <c r="B43" s="64"/>
      <c r="C43" s="64"/>
      <c r="D43" s="65"/>
      <c r="R43" s="2"/>
    </row>
    <row r="44" spans="1:18" ht="15.75" thickBot="1">
      <c r="A44" s="66"/>
      <c r="B44" s="67"/>
      <c r="C44" s="67"/>
      <c r="D44" s="68"/>
      <c r="F44" s="81"/>
      <c r="R44" s="2"/>
    </row>
    <row r="45" ht="15">
      <c r="R45" s="2"/>
    </row>
    <row r="46" ht="15">
      <c r="R46" s="2"/>
    </row>
    <row r="47" spans="7:18" ht="15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</sheetData>
  <mergeCells count="7">
    <mergeCell ref="A40:D41"/>
    <mergeCell ref="A42:D42"/>
    <mergeCell ref="A43:D44"/>
    <mergeCell ref="A1:F1"/>
    <mergeCell ref="G5:L5"/>
    <mergeCell ref="H33:P33"/>
    <mergeCell ref="A39:D39"/>
  </mergeCells>
  <hyperlinks>
    <hyperlink ref="A43:D44" r:id="rId1" display="per la ripartizione gestori/comuni cfr. http://www.acqua.gov.it/index.php?id=40&amp;tx_wfqbe_pi1%5Bshowpage%5D%5B2%5D=31 "/>
    <hyperlink ref="H33:P33" r:id="rId2" display="(***) Fonte: Delibera Autorità Idrica Toscana n. 31 del 5 ottobre 2016 (Allegato n.1), pagg. 6-7"/>
  </hyperlinks>
  <printOptions/>
  <pageMargins left="0.75" right="0.75" top="1" bottom="1" header="0.5" footer="0.5"/>
  <pageSetup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4">
      <selection activeCell="I33" sqref="I33"/>
    </sheetView>
  </sheetViews>
  <sheetFormatPr defaultColWidth="9.140625" defaultRowHeight="15"/>
  <cols>
    <col min="1" max="1" width="29.28125" style="0" customWidth="1"/>
    <col min="2" max="2" width="6.421875" style="0" bestFit="1" customWidth="1"/>
    <col min="3" max="3" width="27.421875" style="0" customWidth="1"/>
    <col min="4" max="4" width="16.7109375" style="0" customWidth="1"/>
    <col min="5" max="5" width="17.8515625" style="0" customWidth="1"/>
    <col min="6" max="6" width="17.140625" style="0" customWidth="1"/>
  </cols>
  <sheetData>
    <row r="1" spans="1:6" ht="21">
      <c r="A1" s="29" t="s">
        <v>179</v>
      </c>
      <c r="B1" s="29"/>
      <c r="C1" s="29"/>
      <c r="D1" s="29"/>
      <c r="E1" s="29"/>
      <c r="F1" s="29"/>
    </row>
    <row r="2" spans="1:6" ht="34.5">
      <c r="A2" s="30" t="s">
        <v>0</v>
      </c>
      <c r="B2" s="30" t="s">
        <v>1</v>
      </c>
      <c r="C2" s="31" t="s">
        <v>2</v>
      </c>
      <c r="D2" s="31" t="s">
        <v>3</v>
      </c>
      <c r="E2" s="31" t="s">
        <v>4</v>
      </c>
      <c r="F2" s="32" t="s">
        <v>5</v>
      </c>
    </row>
    <row r="3" spans="1:6" ht="15">
      <c r="A3" s="84" t="s">
        <v>180</v>
      </c>
      <c r="B3" s="85" t="s">
        <v>181</v>
      </c>
      <c r="C3" s="86">
        <v>338</v>
      </c>
      <c r="D3" s="86">
        <v>232</v>
      </c>
      <c r="E3" s="87">
        <f aca="true" t="shared" si="0" ref="E3:E38">SUM(C3-D3)</f>
        <v>106</v>
      </c>
      <c r="F3" s="92">
        <f aca="true" t="shared" si="1" ref="F3:F38">(1-D3/C3)</f>
        <v>0.31360946745562135</v>
      </c>
    </row>
    <row r="4" spans="1:6" s="2" customFormat="1" ht="15.75" thickBot="1">
      <c r="A4" s="84" t="s">
        <v>182</v>
      </c>
      <c r="B4" s="85" t="s">
        <v>181</v>
      </c>
      <c r="C4" s="86">
        <v>6876</v>
      </c>
      <c r="D4" s="86">
        <v>5030</v>
      </c>
      <c r="E4" s="87">
        <f t="shared" si="0"/>
        <v>1846</v>
      </c>
      <c r="F4" s="92">
        <f t="shared" si="1"/>
        <v>0.2684700407213496</v>
      </c>
    </row>
    <row r="5" spans="1:17" ht="15">
      <c r="A5" s="84" t="s">
        <v>183</v>
      </c>
      <c r="B5" s="85" t="s">
        <v>181</v>
      </c>
      <c r="C5" s="86">
        <v>92</v>
      </c>
      <c r="D5" s="86">
        <v>62</v>
      </c>
      <c r="E5" s="87">
        <f t="shared" si="0"/>
        <v>30</v>
      </c>
      <c r="F5" s="93">
        <f t="shared" si="1"/>
        <v>0.32608695652173914</v>
      </c>
      <c r="G5" s="90" t="s">
        <v>70</v>
      </c>
      <c r="H5" s="91"/>
      <c r="I5" s="91"/>
      <c r="J5" s="91"/>
      <c r="K5" s="91"/>
      <c r="L5" s="91"/>
      <c r="M5" s="37"/>
      <c r="N5" s="37"/>
      <c r="O5" s="37"/>
      <c r="P5" s="37"/>
      <c r="Q5" s="38"/>
    </row>
    <row r="6" spans="1:17" s="2" customFormat="1" ht="15">
      <c r="A6" s="84" t="s">
        <v>184</v>
      </c>
      <c r="B6" s="85" t="s">
        <v>181</v>
      </c>
      <c r="C6" s="86">
        <v>892</v>
      </c>
      <c r="D6" s="86">
        <v>608</v>
      </c>
      <c r="E6" s="87">
        <f t="shared" si="0"/>
        <v>284</v>
      </c>
      <c r="F6" s="93">
        <f t="shared" si="1"/>
        <v>0.3183856502242153</v>
      </c>
      <c r="G6" s="39"/>
      <c r="Q6" s="40"/>
    </row>
    <row r="7" spans="1:17" ht="15">
      <c r="A7" s="84" t="s">
        <v>185</v>
      </c>
      <c r="B7" s="85" t="s">
        <v>181</v>
      </c>
      <c r="C7" s="86">
        <v>466</v>
      </c>
      <c r="D7" s="86">
        <v>327</v>
      </c>
      <c r="E7" s="87">
        <f t="shared" si="0"/>
        <v>139</v>
      </c>
      <c r="F7" s="93">
        <f t="shared" si="1"/>
        <v>0.29828326180257514</v>
      </c>
      <c r="G7" s="39"/>
      <c r="H7" s="2"/>
      <c r="I7" s="2"/>
      <c r="J7" s="2"/>
      <c r="K7" s="2"/>
      <c r="L7" s="2"/>
      <c r="M7" s="2"/>
      <c r="N7" s="2"/>
      <c r="O7" s="2"/>
      <c r="P7" s="2"/>
      <c r="Q7" s="40"/>
    </row>
    <row r="8" spans="1:17" s="2" customFormat="1" ht="15">
      <c r="A8" s="84" t="s">
        <v>186</v>
      </c>
      <c r="B8" s="85" t="s">
        <v>181</v>
      </c>
      <c r="C8" s="86">
        <v>294</v>
      </c>
      <c r="D8" s="86">
        <v>217</v>
      </c>
      <c r="E8" s="87">
        <f t="shared" si="0"/>
        <v>77</v>
      </c>
      <c r="F8" s="93">
        <f t="shared" si="1"/>
        <v>0.26190476190476186</v>
      </c>
      <c r="G8" s="39"/>
      <c r="Q8" s="40"/>
    </row>
    <row r="9" spans="1:17" s="2" customFormat="1" ht="15">
      <c r="A9" s="84" t="s">
        <v>187</v>
      </c>
      <c r="B9" s="85" t="s">
        <v>181</v>
      </c>
      <c r="C9" s="86">
        <v>120</v>
      </c>
      <c r="D9" s="86">
        <v>83</v>
      </c>
      <c r="E9" s="87">
        <f t="shared" si="0"/>
        <v>37</v>
      </c>
      <c r="F9" s="93">
        <f t="shared" si="1"/>
        <v>0.30833333333333335</v>
      </c>
      <c r="G9" s="39"/>
      <c r="Q9" s="40"/>
    </row>
    <row r="10" spans="1:17" s="2" customFormat="1" ht="15">
      <c r="A10" s="84" t="s">
        <v>188</v>
      </c>
      <c r="B10" s="85" t="s">
        <v>181</v>
      </c>
      <c r="C10" s="86">
        <v>203</v>
      </c>
      <c r="D10" s="86">
        <v>139</v>
      </c>
      <c r="E10" s="87">
        <f t="shared" si="0"/>
        <v>64</v>
      </c>
      <c r="F10" s="93">
        <f t="shared" si="1"/>
        <v>0.3152709359605911</v>
      </c>
      <c r="G10" s="39"/>
      <c r="Q10" s="40"/>
    </row>
    <row r="11" spans="1:17" s="2" customFormat="1" ht="15">
      <c r="A11" s="84" t="s">
        <v>189</v>
      </c>
      <c r="B11" s="85" t="s">
        <v>181</v>
      </c>
      <c r="C11" s="86">
        <v>175</v>
      </c>
      <c r="D11" s="86">
        <v>117</v>
      </c>
      <c r="E11" s="87">
        <f t="shared" si="0"/>
        <v>58</v>
      </c>
      <c r="F11" s="93">
        <f t="shared" si="1"/>
        <v>0.3314285714285714</v>
      </c>
      <c r="G11" s="39"/>
      <c r="Q11" s="40"/>
    </row>
    <row r="12" spans="1:17" s="2" customFormat="1" ht="15">
      <c r="A12" s="84" t="s">
        <v>190</v>
      </c>
      <c r="B12" s="85" t="s">
        <v>181</v>
      </c>
      <c r="C12" s="86">
        <v>117</v>
      </c>
      <c r="D12" s="86">
        <v>97</v>
      </c>
      <c r="E12" s="87">
        <f t="shared" si="0"/>
        <v>20</v>
      </c>
      <c r="F12" s="93">
        <f t="shared" si="1"/>
        <v>0.1709401709401709</v>
      </c>
      <c r="G12" s="39"/>
      <c r="Q12" s="40"/>
    </row>
    <row r="13" spans="1:17" s="2" customFormat="1" ht="15">
      <c r="A13" s="84" t="s">
        <v>191</v>
      </c>
      <c r="B13" s="85" t="s">
        <v>181</v>
      </c>
      <c r="C13" s="86">
        <v>426</v>
      </c>
      <c r="D13" s="86">
        <v>385</v>
      </c>
      <c r="E13" s="87">
        <f t="shared" si="0"/>
        <v>41</v>
      </c>
      <c r="F13" s="93">
        <f t="shared" si="1"/>
        <v>0.096244131455399</v>
      </c>
      <c r="G13" s="39"/>
      <c r="H13" s="71"/>
      <c r="I13" s="71"/>
      <c r="J13" s="71"/>
      <c r="K13" s="71"/>
      <c r="L13" s="71"/>
      <c r="M13" s="71"/>
      <c r="N13" s="71"/>
      <c r="O13" s="71"/>
      <c r="P13" s="71"/>
      <c r="Q13" s="40"/>
    </row>
    <row r="14" spans="1:17" s="2" customFormat="1" ht="15">
      <c r="A14" s="84" t="s">
        <v>192</v>
      </c>
      <c r="B14" s="85" t="s">
        <v>181</v>
      </c>
      <c r="C14" s="86">
        <v>68</v>
      </c>
      <c r="D14" s="86">
        <v>50</v>
      </c>
      <c r="E14" s="87">
        <f t="shared" si="0"/>
        <v>18</v>
      </c>
      <c r="F14" s="93">
        <f t="shared" si="1"/>
        <v>0.2647058823529411</v>
      </c>
      <c r="G14" s="39"/>
      <c r="Q14" s="40"/>
    </row>
    <row r="15" spans="1:17" s="2" customFormat="1" ht="15">
      <c r="A15" s="84" t="s">
        <v>193</v>
      </c>
      <c r="B15" s="85" t="s">
        <v>181</v>
      </c>
      <c r="C15" s="86">
        <v>146</v>
      </c>
      <c r="D15" s="86">
        <v>102</v>
      </c>
      <c r="E15" s="87">
        <f t="shared" si="0"/>
        <v>44</v>
      </c>
      <c r="F15" s="93">
        <f t="shared" si="1"/>
        <v>0.3013698630136986</v>
      </c>
      <c r="G15" s="39"/>
      <c r="Q15" s="40"/>
    </row>
    <row r="16" spans="1:17" s="2" customFormat="1" ht="30">
      <c r="A16" s="84" t="s">
        <v>194</v>
      </c>
      <c r="B16" s="85" t="s">
        <v>181</v>
      </c>
      <c r="C16" s="86">
        <v>364</v>
      </c>
      <c r="D16" s="86">
        <v>278</v>
      </c>
      <c r="E16" s="87">
        <f t="shared" si="0"/>
        <v>86</v>
      </c>
      <c r="F16" s="93">
        <f t="shared" si="1"/>
        <v>0.2362637362637363</v>
      </c>
      <c r="G16" s="39"/>
      <c r="Q16" s="40"/>
    </row>
    <row r="17" spans="1:17" s="2" customFormat="1" ht="15">
      <c r="A17" s="84" t="s">
        <v>195</v>
      </c>
      <c r="B17" s="85" t="s">
        <v>181</v>
      </c>
      <c r="C17" s="86">
        <v>828</v>
      </c>
      <c r="D17" s="86">
        <v>645</v>
      </c>
      <c r="E17" s="87">
        <f t="shared" si="0"/>
        <v>183</v>
      </c>
      <c r="F17" s="93">
        <f t="shared" si="1"/>
        <v>0.22101449275362317</v>
      </c>
      <c r="G17" s="39"/>
      <c r="Q17" s="40"/>
    </row>
    <row r="18" spans="1:17" s="2" customFormat="1" ht="15">
      <c r="A18" s="84" t="s">
        <v>196</v>
      </c>
      <c r="B18" s="85" t="s">
        <v>181</v>
      </c>
      <c r="C18" s="86">
        <v>577</v>
      </c>
      <c r="D18" s="86">
        <v>423</v>
      </c>
      <c r="E18" s="87">
        <f t="shared" si="0"/>
        <v>154</v>
      </c>
      <c r="F18" s="93">
        <f t="shared" si="1"/>
        <v>0.266897746967071</v>
      </c>
      <c r="G18" s="39"/>
      <c r="Q18" s="40"/>
    </row>
    <row r="19" spans="1:17" s="2" customFormat="1" ht="15">
      <c r="A19" s="84" t="s">
        <v>197</v>
      </c>
      <c r="B19" s="85" t="s">
        <v>181</v>
      </c>
      <c r="C19" s="86">
        <v>198</v>
      </c>
      <c r="D19" s="86">
        <v>157</v>
      </c>
      <c r="E19" s="87">
        <f t="shared" si="0"/>
        <v>41</v>
      </c>
      <c r="F19" s="93">
        <f t="shared" si="1"/>
        <v>0.20707070707070707</v>
      </c>
      <c r="G19" s="39"/>
      <c r="Q19" s="40"/>
    </row>
    <row r="20" spans="1:17" s="2" customFormat="1" ht="15">
      <c r="A20" s="84" t="s">
        <v>198</v>
      </c>
      <c r="B20" s="85" t="s">
        <v>181</v>
      </c>
      <c r="C20" s="86">
        <v>252</v>
      </c>
      <c r="D20" s="86">
        <v>233</v>
      </c>
      <c r="E20" s="87">
        <f t="shared" si="0"/>
        <v>19</v>
      </c>
      <c r="F20" s="93">
        <f t="shared" si="1"/>
        <v>0.07539682539682535</v>
      </c>
      <c r="G20" s="39"/>
      <c r="H20" s="71" t="s">
        <v>199</v>
      </c>
      <c r="I20" s="71"/>
      <c r="J20" s="71"/>
      <c r="K20" s="71"/>
      <c r="L20" s="71"/>
      <c r="M20" s="71"/>
      <c r="N20" s="71"/>
      <c r="O20" s="71"/>
      <c r="P20" s="71"/>
      <c r="Q20" s="40"/>
    </row>
    <row r="21" spans="1:17" s="2" customFormat="1" ht="15.75" thickBot="1">
      <c r="A21" s="84" t="s">
        <v>200</v>
      </c>
      <c r="B21" s="85" t="s">
        <v>181</v>
      </c>
      <c r="C21" s="86">
        <v>221</v>
      </c>
      <c r="D21" s="86">
        <v>150</v>
      </c>
      <c r="E21" s="87">
        <f t="shared" si="0"/>
        <v>71</v>
      </c>
      <c r="F21" s="93">
        <f t="shared" si="1"/>
        <v>0.3212669683257918</v>
      </c>
      <c r="G21" s="41"/>
      <c r="H21" s="43"/>
      <c r="I21" s="43"/>
      <c r="J21" s="43"/>
      <c r="K21" s="43"/>
      <c r="L21" s="43"/>
      <c r="M21" s="43"/>
      <c r="N21" s="43"/>
      <c r="O21" s="43"/>
      <c r="P21" s="43"/>
      <c r="Q21" s="44"/>
    </row>
    <row r="22" spans="1:7" s="2" customFormat="1" ht="15">
      <c r="A22" s="84" t="s">
        <v>201</v>
      </c>
      <c r="B22" s="85" t="s">
        <v>181</v>
      </c>
      <c r="C22" s="86">
        <v>441</v>
      </c>
      <c r="D22" s="86">
        <v>329</v>
      </c>
      <c r="E22" s="87">
        <f t="shared" si="0"/>
        <v>112</v>
      </c>
      <c r="F22" s="92">
        <f t="shared" si="1"/>
        <v>0.25396825396825395</v>
      </c>
      <c r="G22" s="72"/>
    </row>
    <row r="23" spans="1:7" s="2" customFormat="1" ht="15">
      <c r="A23" s="84" t="s">
        <v>202</v>
      </c>
      <c r="B23" s="85" t="s">
        <v>181</v>
      </c>
      <c r="C23" s="86">
        <v>50</v>
      </c>
      <c r="D23" s="86">
        <v>34</v>
      </c>
      <c r="E23" s="87">
        <f t="shared" si="0"/>
        <v>16</v>
      </c>
      <c r="F23" s="92">
        <f t="shared" si="1"/>
        <v>0.31999999999999995</v>
      </c>
      <c r="G23" s="72"/>
    </row>
    <row r="24" spans="1:7" s="2" customFormat="1" ht="15">
      <c r="A24" s="84" t="s">
        <v>203</v>
      </c>
      <c r="B24" s="85" t="s">
        <v>181</v>
      </c>
      <c r="C24" s="86">
        <v>139</v>
      </c>
      <c r="D24" s="86">
        <v>77</v>
      </c>
      <c r="E24" s="87">
        <f t="shared" si="0"/>
        <v>62</v>
      </c>
      <c r="F24" s="92">
        <f t="shared" si="1"/>
        <v>0.4460431654676259</v>
      </c>
      <c r="G24" s="72"/>
    </row>
    <row r="25" spans="1:7" s="2" customFormat="1" ht="15">
      <c r="A25" s="84" t="s">
        <v>204</v>
      </c>
      <c r="B25" s="85" t="s">
        <v>181</v>
      </c>
      <c r="C25" s="86">
        <v>49</v>
      </c>
      <c r="D25" s="86">
        <v>33</v>
      </c>
      <c r="E25" s="87">
        <f t="shared" si="0"/>
        <v>16</v>
      </c>
      <c r="F25" s="92">
        <f t="shared" si="1"/>
        <v>0.326530612244898</v>
      </c>
      <c r="G25" s="72"/>
    </row>
    <row r="26" spans="1:7" s="2" customFormat="1" ht="15">
      <c r="A26" s="84" t="s">
        <v>205</v>
      </c>
      <c r="B26" s="85" t="s">
        <v>181</v>
      </c>
      <c r="C26" s="86">
        <v>207</v>
      </c>
      <c r="D26" s="86">
        <v>140</v>
      </c>
      <c r="E26" s="87">
        <f t="shared" si="0"/>
        <v>67</v>
      </c>
      <c r="F26" s="92">
        <f t="shared" si="1"/>
        <v>0.32367149758454106</v>
      </c>
      <c r="G26" s="72"/>
    </row>
    <row r="27" spans="1:16" s="2" customFormat="1" ht="15">
      <c r="A27" s="84" t="s">
        <v>206</v>
      </c>
      <c r="B27" s="85" t="s">
        <v>181</v>
      </c>
      <c r="C27" s="86">
        <v>234</v>
      </c>
      <c r="D27" s="86">
        <v>153</v>
      </c>
      <c r="E27" s="87">
        <f t="shared" si="0"/>
        <v>81</v>
      </c>
      <c r="F27" s="92">
        <f t="shared" si="1"/>
        <v>0.34615384615384615</v>
      </c>
      <c r="G27" s="72"/>
      <c r="H27" s="71"/>
      <c r="I27" s="71"/>
      <c r="J27" s="71"/>
      <c r="K27" s="71"/>
      <c r="L27" s="71"/>
      <c r="M27" s="71"/>
      <c r="N27" s="71"/>
      <c r="O27" s="71"/>
      <c r="P27" s="71"/>
    </row>
    <row r="28" spans="1:7" s="2" customFormat="1" ht="15">
      <c r="A28" s="84" t="s">
        <v>207</v>
      </c>
      <c r="B28" s="85" t="s">
        <v>181</v>
      </c>
      <c r="C28" s="86">
        <v>373</v>
      </c>
      <c r="D28" s="86">
        <v>248</v>
      </c>
      <c r="E28" s="87">
        <f t="shared" si="0"/>
        <v>125</v>
      </c>
      <c r="F28" s="92">
        <f t="shared" si="1"/>
        <v>0.3351206434316354</v>
      </c>
      <c r="G28" s="72"/>
    </row>
    <row r="29" spans="1:6" s="2" customFormat="1" ht="15">
      <c r="A29" s="84" t="s">
        <v>208</v>
      </c>
      <c r="B29" s="85" t="s">
        <v>181</v>
      </c>
      <c r="C29" s="86">
        <v>442</v>
      </c>
      <c r="D29" s="86">
        <v>281</v>
      </c>
      <c r="E29" s="87">
        <f t="shared" si="0"/>
        <v>161</v>
      </c>
      <c r="F29" s="92">
        <f t="shared" si="1"/>
        <v>0.3642533936651584</v>
      </c>
    </row>
    <row r="30" spans="1:6" s="2" customFormat="1" ht="15">
      <c r="A30" s="84" t="s">
        <v>209</v>
      </c>
      <c r="B30" s="85" t="s">
        <v>181</v>
      </c>
      <c r="C30" s="86">
        <v>1109</v>
      </c>
      <c r="D30" s="86">
        <v>727</v>
      </c>
      <c r="E30" s="87">
        <f t="shared" si="0"/>
        <v>382</v>
      </c>
      <c r="F30" s="92">
        <f t="shared" si="1"/>
        <v>0.34445446348061315</v>
      </c>
    </row>
    <row r="31" spans="1:6" s="2" customFormat="1" ht="15">
      <c r="A31" s="84" t="s">
        <v>210</v>
      </c>
      <c r="B31" s="85" t="s">
        <v>181</v>
      </c>
      <c r="C31" s="86">
        <v>98</v>
      </c>
      <c r="D31" s="86">
        <v>68</v>
      </c>
      <c r="E31" s="87">
        <f t="shared" si="0"/>
        <v>30</v>
      </c>
      <c r="F31" s="92">
        <f t="shared" si="1"/>
        <v>0.30612244897959184</v>
      </c>
    </row>
    <row r="32" spans="1:6" s="2" customFormat="1" ht="15">
      <c r="A32" s="84" t="s">
        <v>211</v>
      </c>
      <c r="B32" s="85" t="s">
        <v>181</v>
      </c>
      <c r="C32" s="86">
        <v>342</v>
      </c>
      <c r="D32" s="86">
        <v>263</v>
      </c>
      <c r="E32" s="87">
        <f t="shared" si="0"/>
        <v>79</v>
      </c>
      <c r="F32" s="92">
        <f t="shared" si="1"/>
        <v>0.23099415204678364</v>
      </c>
    </row>
    <row r="33" spans="1:6" s="2" customFormat="1" ht="15">
      <c r="A33" s="84" t="s">
        <v>212</v>
      </c>
      <c r="B33" s="85" t="s">
        <v>181</v>
      </c>
      <c r="C33" s="86">
        <v>78</v>
      </c>
      <c r="D33" s="86">
        <v>48</v>
      </c>
      <c r="E33" s="87">
        <f t="shared" si="0"/>
        <v>30</v>
      </c>
      <c r="F33" s="92">
        <f t="shared" si="1"/>
        <v>0.3846153846153846</v>
      </c>
    </row>
    <row r="34" spans="1:6" s="2" customFormat="1" ht="15">
      <c r="A34" s="7" t="s">
        <v>15</v>
      </c>
      <c r="B34" s="8" t="s">
        <v>7</v>
      </c>
      <c r="C34" s="9">
        <v>949</v>
      </c>
      <c r="D34" s="9">
        <v>695</v>
      </c>
      <c r="E34" s="10">
        <f t="shared" si="0"/>
        <v>254</v>
      </c>
      <c r="F34" s="11">
        <f t="shared" si="1"/>
        <v>0.2676501580611169</v>
      </c>
    </row>
    <row r="35" spans="1:6" s="2" customFormat="1" ht="15">
      <c r="A35" s="7" t="s">
        <v>17</v>
      </c>
      <c r="B35" s="8" t="s">
        <v>7</v>
      </c>
      <c r="C35" s="9">
        <v>786</v>
      </c>
      <c r="D35" s="9">
        <v>504</v>
      </c>
      <c r="E35" s="10">
        <f t="shared" si="0"/>
        <v>282</v>
      </c>
      <c r="F35" s="11">
        <f t="shared" si="1"/>
        <v>0.3587786259541985</v>
      </c>
    </row>
    <row r="36" spans="1:6" s="2" customFormat="1" ht="15">
      <c r="A36" s="7" t="s">
        <v>21</v>
      </c>
      <c r="B36" s="8" t="s">
        <v>7</v>
      </c>
      <c r="C36" s="9">
        <v>1010</v>
      </c>
      <c r="D36" s="9">
        <v>832</v>
      </c>
      <c r="E36" s="10">
        <f t="shared" si="0"/>
        <v>178</v>
      </c>
      <c r="F36" s="11">
        <f t="shared" si="1"/>
        <v>0.17623762376237628</v>
      </c>
    </row>
    <row r="37" spans="1:6" s="2" customFormat="1" ht="15">
      <c r="A37" s="7" t="s">
        <v>39</v>
      </c>
      <c r="B37" s="8" t="s">
        <v>7</v>
      </c>
      <c r="C37" s="9">
        <v>880</v>
      </c>
      <c r="D37" s="9">
        <v>654</v>
      </c>
      <c r="E37" s="10">
        <f t="shared" si="0"/>
        <v>226</v>
      </c>
      <c r="F37" s="11">
        <f t="shared" si="1"/>
        <v>0.25681818181818183</v>
      </c>
    </row>
    <row r="38" spans="1:6" s="2" customFormat="1" ht="15">
      <c r="A38" s="7" t="s">
        <v>41</v>
      </c>
      <c r="B38" s="8" t="s">
        <v>7</v>
      </c>
      <c r="C38" s="9">
        <v>432</v>
      </c>
      <c r="D38" s="9">
        <v>374</v>
      </c>
      <c r="E38" s="10">
        <f t="shared" si="0"/>
        <v>58</v>
      </c>
      <c r="F38" s="11">
        <f t="shared" si="1"/>
        <v>0.1342592592592593</v>
      </c>
    </row>
    <row r="39" spans="1:12" s="2" customFormat="1" ht="17.25">
      <c r="A39" s="45" t="s">
        <v>108</v>
      </c>
      <c r="B39" s="46"/>
      <c r="C39" s="47">
        <f>SUM(C3:C38)</f>
        <v>20272</v>
      </c>
      <c r="D39" s="48">
        <f>SUM(D3:D38)</f>
        <v>14795</v>
      </c>
      <c r="E39" s="49">
        <f>SUM(E3:E38)</f>
        <v>5477</v>
      </c>
      <c r="F39" s="50">
        <f>(1-D39/C39)</f>
        <v>0.2701756116811366</v>
      </c>
      <c r="H39"/>
      <c r="I39"/>
      <c r="J39"/>
      <c r="K39"/>
      <c r="L39"/>
    </row>
    <row r="40" spans="1:18" s="2" customFormat="1" ht="15">
      <c r="A40" s="73"/>
      <c r="B40" s="74"/>
      <c r="C40" s="75"/>
      <c r="D40" s="75"/>
      <c r="E40" s="76"/>
      <c r="F40" s="77"/>
      <c r="G40"/>
      <c r="H40"/>
      <c r="I40"/>
      <c r="J40"/>
      <c r="K40"/>
      <c r="L40"/>
      <c r="M40"/>
      <c r="N40"/>
      <c r="O40"/>
      <c r="P40"/>
      <c r="Q40"/>
      <c r="R40"/>
    </row>
    <row r="41" spans="1:6" s="2" customFormat="1" ht="15.75" thickBot="1">
      <c r="A41" s="73"/>
      <c r="B41" s="74"/>
      <c r="C41" s="75"/>
      <c r="D41" s="75"/>
      <c r="E41" s="76"/>
      <c r="F41" s="77"/>
    </row>
    <row r="42" spans="1:18" ht="15">
      <c r="A42" s="51" t="s">
        <v>44</v>
      </c>
      <c r="B42" s="52"/>
      <c r="C42" s="53"/>
      <c r="D42" s="54"/>
      <c r="R42" s="2"/>
    </row>
    <row r="43" spans="1:18" ht="15">
      <c r="A43" s="55"/>
      <c r="B43" s="56"/>
      <c r="C43" s="57"/>
      <c r="D43" s="58"/>
      <c r="R43" s="2"/>
    </row>
    <row r="44" spans="1:18" ht="15">
      <c r="A44" s="59" t="s">
        <v>45</v>
      </c>
      <c r="B44" s="60"/>
      <c r="C44" s="60"/>
      <c r="D44" s="61"/>
      <c r="R44" s="2"/>
    </row>
    <row r="45" spans="1:18" ht="15">
      <c r="A45" s="63" t="s">
        <v>110</v>
      </c>
      <c r="B45" s="64"/>
      <c r="C45" s="64"/>
      <c r="D45" s="65"/>
      <c r="R45" s="2"/>
    </row>
    <row r="46" spans="1:18" ht="15.75" thickBot="1">
      <c r="A46" s="66"/>
      <c r="B46" s="67"/>
      <c r="C46" s="67"/>
      <c r="D46" s="68"/>
      <c r="F46" s="81"/>
      <c r="R46" s="2"/>
    </row>
    <row r="47" ht="15">
      <c r="R47" s="2"/>
    </row>
    <row r="48" ht="15">
      <c r="R48" s="2"/>
    </row>
    <row r="49" spans="7:18" ht="15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</sheetData>
  <mergeCells count="8">
    <mergeCell ref="H27:P27"/>
    <mergeCell ref="A42:D43"/>
    <mergeCell ref="A44:D44"/>
    <mergeCell ref="A45:D46"/>
    <mergeCell ref="A1:F1"/>
    <mergeCell ref="G5:L5"/>
    <mergeCell ref="H13:P13"/>
    <mergeCell ref="H20:P20"/>
  </mergeCells>
  <hyperlinks>
    <hyperlink ref="A45:D46" r:id="rId1" display="per la ripartizione gestori/comuni cfr. http://www.acqua.gov.it/index.php?id=40&amp;tx_wfqbe_pi1%5Bshowpage%5D%5B2%5D=31 "/>
    <hyperlink ref="H20:P20" r:id="rId2" display="(***) Fonte: Delibera Autorità Idrica Toscana n. 16 del 22 luglio 2016 (Allegato n.1), pag. 6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MNocciolini</dc:creator>
  <cp:keywords/>
  <dc:description/>
  <cp:lastModifiedBy>MNocciolini</cp:lastModifiedBy>
  <dcterms:created xsi:type="dcterms:W3CDTF">2018-09-18T08:43:17Z</dcterms:created>
  <dcterms:modified xsi:type="dcterms:W3CDTF">2018-09-18T09:07:12Z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